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georgesandpriorsleepc.sharepoint.com/sites/StGeorgesSharedData/Shared Documents/Gower Project/"/>
    </mc:Choice>
  </mc:AlternateContent>
  <xr:revisionPtr revIDLastSave="1" documentId="8_{45128D8D-A062-481B-A251-0341E7034B5C}" xr6:coauthVersionLast="45" xr6:coauthVersionMax="45" xr10:uidLastSave="{BD67044F-1DFE-4BE7-A979-EF14D73DA5E3}"/>
  <bookViews>
    <workbookView xWindow="-120" yWindow="-120" windowWidth="20730" windowHeight="11160" activeTab="2" xr2:uid="{16CDF68A-928D-469C-AE4F-4213201BA76D}"/>
  </bookViews>
  <sheets>
    <sheet name="Introduction" sheetId="6" r:id="rId1"/>
    <sheet name="Capital" sheetId="12" r:id="rId2"/>
    <sheet name="Comparison" sheetId="16" r:id="rId3"/>
    <sheet name="2021-22" sheetId="10" r:id="rId4"/>
    <sheet name="2022-23" sheetId="13" r:id="rId5"/>
    <sheet name="2023-24" sheetId="15" r:id="rId6"/>
    <sheet name="2024-25" sheetId="17" r:id="rId7"/>
    <sheet name="2025-26" sheetId="18" r:id="rId8"/>
    <sheet name="2026-27" sheetId="19" r:id="rId9"/>
    <sheet name="2027-28" sheetId="21" r:id="rId10"/>
    <sheet name="2028-29" sheetId="22" r:id="rId11"/>
    <sheet name="2029-30" sheetId="23" r:id="rId12"/>
    <sheet name="2030-31" sheetId="25" r:id="rId13"/>
    <sheet name="2031-32" sheetId="26" r:id="rId14"/>
    <sheet name="2032-33" sheetId="27" r:id="rId15"/>
    <sheet name="2033-34" sheetId="28" r:id="rId16"/>
    <sheet name="2034-35" sheetId="29" r:id="rId17"/>
    <sheet name="2035-36" sheetId="30" r:id="rId18"/>
    <sheet name="2036-37" sheetId="31" r:id="rId19"/>
    <sheet name="2037-38" sheetId="32" r:id="rId20"/>
    <sheet name="2038-39" sheetId="33" r:id="rId21"/>
    <sheet name="2039-40" sheetId="34" r:id="rId22"/>
    <sheet name="2040-41" sheetId="35" r:id="rId23"/>
    <sheet name="2041-42" sheetId="36" r:id="rId24"/>
    <sheet name="2042-43" sheetId="37" r:id="rId25"/>
    <sheet name="2043-44" sheetId="38" r:id="rId26"/>
    <sheet name="2044-45" sheetId="39" r:id="rId27"/>
    <sheet name="2045-46" sheetId="40" r:id="rId28"/>
    <sheet name="2046-47" sheetId="41" r:id="rId29"/>
    <sheet name="2047-48" sheetId="42" r:id="rId30"/>
    <sheet name="2048-49" sheetId="43" r:id="rId31"/>
    <sheet name="2049-50" sheetId="44" r:id="rId32"/>
    <sheet name="2050-51" sheetId="45" r:id="rId33"/>
    <sheet name="2051-52" sheetId="46" r:id="rId34"/>
  </sheets>
  <definedNames>
    <definedName name="_xlnm.Print_Area" localSheetId="3">'2021-22'!$B$1:$E$114</definedName>
    <definedName name="_xlnm.Print_Area" localSheetId="4">'2022-23'!$B$1:$E$114</definedName>
    <definedName name="_xlnm.Print_Area" localSheetId="5">'2023-24'!$B$1:$E$113</definedName>
    <definedName name="_xlnm.Print_Area" localSheetId="6">'2024-25'!$B$1:$E$113</definedName>
    <definedName name="_xlnm.Print_Area" localSheetId="7">'2025-26'!$B$1:$E$113</definedName>
    <definedName name="_xlnm.Print_Area" localSheetId="8">'2026-27'!$B$1:$E$113</definedName>
    <definedName name="_xlnm.Print_Area" localSheetId="9">'2027-28'!$B$1:$E$113</definedName>
    <definedName name="_xlnm.Print_Area" localSheetId="10">'2028-29'!$B$1:$E$113</definedName>
    <definedName name="_xlnm.Print_Area" localSheetId="11">'2029-30'!$B$1:$E$113</definedName>
    <definedName name="_xlnm.Print_Area" localSheetId="12">'2030-31'!$B$1:$E$113</definedName>
    <definedName name="_xlnm.Print_Area" localSheetId="13">'2031-32'!$B$1:$E$113</definedName>
    <definedName name="_xlnm.Print_Area" localSheetId="14">'2032-33'!$B$1:$E$113</definedName>
    <definedName name="_xlnm.Print_Area" localSheetId="15">'2033-34'!$B$1:$E$113</definedName>
    <definedName name="_xlnm.Print_Area" localSheetId="16">'2034-35'!$B$1:$E$113</definedName>
    <definedName name="_xlnm.Print_Area" localSheetId="17">'2035-36'!$B$1:$E$113</definedName>
    <definedName name="_xlnm.Print_Area" localSheetId="18">'2036-37'!$B$1:$E$113</definedName>
    <definedName name="_xlnm.Print_Area" localSheetId="19">'2037-38'!$B$1:$E$113</definedName>
    <definedName name="_xlnm.Print_Area" localSheetId="20">'2038-39'!$B$1:$E$113</definedName>
    <definedName name="_xlnm.Print_Area" localSheetId="21">'2039-40'!$B$1:$E$113</definedName>
    <definedName name="_xlnm.Print_Area" localSheetId="22">'2040-41'!$B$1:$E$113</definedName>
    <definedName name="_xlnm.Print_Area" localSheetId="23">'2041-42'!$B$1:$E$113</definedName>
    <definedName name="_xlnm.Print_Area" localSheetId="24">'2042-43'!$B$1:$E$113</definedName>
    <definedName name="_xlnm.Print_Area" localSheetId="25">'2043-44'!$B$1:$E$113</definedName>
    <definedName name="_xlnm.Print_Area" localSheetId="26">'2044-45'!$B$1:$E$113</definedName>
    <definedName name="_xlnm.Print_Area" localSheetId="27">'2045-46'!$B$1:$E$113</definedName>
    <definedName name="_xlnm.Print_Area" localSheetId="28">'2046-47'!$B$1:$E$113</definedName>
    <definedName name="_xlnm.Print_Area" localSheetId="29">'2047-48'!$B$1:$E$113</definedName>
    <definedName name="_xlnm.Print_Area" localSheetId="30">'2048-49'!$B$1:$E$113</definedName>
    <definedName name="_xlnm.Print_Area" localSheetId="31">'2049-50'!$B$1:$E$113</definedName>
    <definedName name="_xlnm.Print_Area" localSheetId="32">'2050-51'!$B$1:$E$113</definedName>
    <definedName name="_xlnm.Print_Area" localSheetId="33">'2051-52'!$B$1:$E$113</definedName>
    <definedName name="_xlnm.Print_Area" localSheetId="1">Capital!$B$1:$E$73</definedName>
    <definedName name="_xlnm.Print_Area" localSheetId="2">Comparison!$B$1:$H$113</definedName>
    <definedName name="_xlnm.Print_Area" localSheetId="0">Introduction!$A$1:$C$4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9" i="46" l="1"/>
  <c r="C100" i="46" s="1"/>
  <c r="C91" i="46"/>
  <c r="C84" i="46"/>
  <c r="C69" i="46"/>
  <c r="C40" i="46"/>
  <c r="C33" i="46"/>
  <c r="C26" i="46"/>
  <c r="C13" i="46"/>
  <c r="C109" i="46" s="1"/>
  <c r="C99" i="45"/>
  <c r="C100" i="45" s="1"/>
  <c r="C91" i="45"/>
  <c r="C84" i="45"/>
  <c r="C69" i="45"/>
  <c r="C40" i="45"/>
  <c r="C33" i="45"/>
  <c r="C26" i="45"/>
  <c r="C13" i="45"/>
  <c r="C109" i="45" s="1"/>
  <c r="C99" i="44"/>
  <c r="C100" i="44" s="1"/>
  <c r="C91" i="44"/>
  <c r="C84" i="44"/>
  <c r="C69" i="44"/>
  <c r="C40" i="44"/>
  <c r="C33" i="44"/>
  <c r="C26" i="44"/>
  <c r="C13" i="44"/>
  <c r="C109" i="44" s="1"/>
  <c r="C99" i="43"/>
  <c r="C100" i="43" s="1"/>
  <c r="C91" i="43"/>
  <c r="C84" i="43"/>
  <c r="C69" i="43"/>
  <c r="C40" i="43"/>
  <c r="C33" i="43"/>
  <c r="C26" i="43"/>
  <c r="C13" i="43"/>
  <c r="C109" i="43" s="1"/>
  <c r="C99" i="42"/>
  <c r="C100" i="42" s="1"/>
  <c r="C91" i="42"/>
  <c r="C84" i="42"/>
  <c r="C69" i="42"/>
  <c r="C40" i="42"/>
  <c r="C33" i="42"/>
  <c r="C26" i="42"/>
  <c r="C13" i="42"/>
  <c r="C109" i="42" s="1"/>
  <c r="C99" i="41"/>
  <c r="C100" i="41" s="1"/>
  <c r="C91" i="41"/>
  <c r="C84" i="41"/>
  <c r="C69" i="41"/>
  <c r="C40" i="41"/>
  <c r="C33" i="41"/>
  <c r="C26" i="41"/>
  <c r="C13" i="41"/>
  <c r="C109" i="41" s="1"/>
  <c r="C99" i="40"/>
  <c r="C100" i="40" s="1"/>
  <c r="C91" i="40"/>
  <c r="C84" i="40"/>
  <c r="C69" i="40"/>
  <c r="C40" i="40"/>
  <c r="C33" i="40"/>
  <c r="C26" i="40"/>
  <c r="C13" i="40"/>
  <c r="C109" i="40" s="1"/>
  <c r="C99" i="39"/>
  <c r="C100" i="39" s="1"/>
  <c r="C91" i="39"/>
  <c r="C84" i="39"/>
  <c r="C69" i="39"/>
  <c r="C40" i="39"/>
  <c r="C33" i="39"/>
  <c r="C26" i="39"/>
  <c r="C13" i="39"/>
  <c r="C109" i="39" s="1"/>
  <c r="C99" i="38"/>
  <c r="C100" i="38" s="1"/>
  <c r="C91" i="38"/>
  <c r="C84" i="38"/>
  <c r="C69" i="38"/>
  <c r="C40" i="38"/>
  <c r="C33" i="38"/>
  <c r="C26" i="38"/>
  <c r="C13" i="38"/>
  <c r="C109" i="38" s="1"/>
  <c r="C99" i="37"/>
  <c r="C100" i="37" s="1"/>
  <c r="C91" i="37"/>
  <c r="C84" i="37"/>
  <c r="C69" i="37"/>
  <c r="C40" i="37"/>
  <c r="C33" i="37"/>
  <c r="C26" i="37"/>
  <c r="C13" i="37"/>
  <c r="C109" i="37" s="1"/>
  <c r="C99" i="36"/>
  <c r="C100" i="36" s="1"/>
  <c r="C91" i="36"/>
  <c r="C84" i="36"/>
  <c r="C69" i="36"/>
  <c r="C40" i="36"/>
  <c r="C33" i="36"/>
  <c r="C26" i="36"/>
  <c r="C13" i="36"/>
  <c r="C109" i="36" s="1"/>
  <c r="C99" i="35"/>
  <c r="C100" i="35" s="1"/>
  <c r="C91" i="35"/>
  <c r="C84" i="35"/>
  <c r="C69" i="35"/>
  <c r="C40" i="35"/>
  <c r="C33" i="35"/>
  <c r="C26" i="35"/>
  <c r="C13" i="35"/>
  <c r="C109" i="35" s="1"/>
  <c r="C99" i="34"/>
  <c r="C100" i="34" s="1"/>
  <c r="C91" i="34"/>
  <c r="C84" i="34"/>
  <c r="C69" i="34"/>
  <c r="C40" i="34"/>
  <c r="C33" i="34"/>
  <c r="C26" i="34"/>
  <c r="C13" i="34"/>
  <c r="C109" i="34" s="1"/>
  <c r="C99" i="33"/>
  <c r="C100" i="33" s="1"/>
  <c r="C91" i="33"/>
  <c r="C84" i="33"/>
  <c r="C69" i="33"/>
  <c r="C40" i="33"/>
  <c r="C33" i="33"/>
  <c r="C26" i="33"/>
  <c r="C13" i="33"/>
  <c r="C109" i="33" s="1"/>
  <c r="C99" i="32"/>
  <c r="C100" i="32" s="1"/>
  <c r="C91" i="32"/>
  <c r="C84" i="32"/>
  <c r="C69" i="32"/>
  <c r="C40" i="32"/>
  <c r="C33" i="32"/>
  <c r="C26" i="32"/>
  <c r="C13" i="32"/>
  <c r="C109" i="32" s="1"/>
  <c r="C99" i="31"/>
  <c r="C100" i="31" s="1"/>
  <c r="C91" i="31"/>
  <c r="C84" i="31"/>
  <c r="C69" i="31"/>
  <c r="C40" i="31"/>
  <c r="C33" i="31"/>
  <c r="C26" i="31"/>
  <c r="C13" i="31"/>
  <c r="C109" i="31" s="1"/>
  <c r="C99" i="30"/>
  <c r="C100" i="30" s="1"/>
  <c r="C91" i="30"/>
  <c r="C84" i="30"/>
  <c r="C69" i="30"/>
  <c r="C40" i="30"/>
  <c r="C33" i="30"/>
  <c r="C26" i="30"/>
  <c r="C13" i="30"/>
  <c r="C109" i="30" s="1"/>
  <c r="C99" i="29"/>
  <c r="C100" i="29" s="1"/>
  <c r="C91" i="29"/>
  <c r="C84" i="29"/>
  <c r="C69" i="29"/>
  <c r="C40" i="29"/>
  <c r="C33" i="29"/>
  <c r="C26" i="29"/>
  <c r="C13" i="29"/>
  <c r="C109" i="29" s="1"/>
  <c r="C99" i="28"/>
  <c r="C100" i="28" s="1"/>
  <c r="C91" i="28"/>
  <c r="C84" i="28"/>
  <c r="C69" i="28"/>
  <c r="C40" i="28"/>
  <c r="C33" i="28"/>
  <c r="C26" i="28"/>
  <c r="C13" i="28"/>
  <c r="C109" i="28" s="1"/>
  <c r="C99" i="27"/>
  <c r="C100" i="27" s="1"/>
  <c r="C91" i="27"/>
  <c r="C84" i="27"/>
  <c r="C69" i="27"/>
  <c r="C40" i="27"/>
  <c r="C33" i="27"/>
  <c r="C26" i="27"/>
  <c r="C13" i="27"/>
  <c r="C109" i="27" s="1"/>
  <c r="C99" i="26"/>
  <c r="C100" i="26" s="1"/>
  <c r="C91" i="26"/>
  <c r="C84" i="26"/>
  <c r="C69" i="26"/>
  <c r="C40" i="26"/>
  <c r="C33" i="26"/>
  <c r="C26" i="26"/>
  <c r="C13" i="26"/>
  <c r="C109" i="26" s="1"/>
  <c r="C99" i="25"/>
  <c r="C100" i="25" s="1"/>
  <c r="C91" i="25"/>
  <c r="C84" i="25"/>
  <c r="C69" i="25"/>
  <c r="C40" i="25"/>
  <c r="C33" i="25"/>
  <c r="C26" i="25"/>
  <c r="C13" i="25"/>
  <c r="C109" i="25" s="1"/>
  <c r="C99" i="23"/>
  <c r="C100" i="23" s="1"/>
  <c r="C91" i="23"/>
  <c r="C84" i="23"/>
  <c r="C69" i="23"/>
  <c r="C40" i="23"/>
  <c r="C33" i="23"/>
  <c r="C26" i="23"/>
  <c r="C13" i="23"/>
  <c r="C109" i="23" s="1"/>
  <c r="C99" i="22"/>
  <c r="C100" i="22" s="1"/>
  <c r="C91" i="22"/>
  <c r="C84" i="22"/>
  <c r="C69" i="22"/>
  <c r="C40" i="22"/>
  <c r="C33" i="22"/>
  <c r="C26" i="22"/>
  <c r="C13" i="22"/>
  <c r="C99" i="21"/>
  <c r="C100" i="21" s="1"/>
  <c r="C91" i="21"/>
  <c r="C84" i="21"/>
  <c r="C69" i="21"/>
  <c r="C40" i="21"/>
  <c r="C33" i="21"/>
  <c r="C26" i="21"/>
  <c r="C13" i="21"/>
  <c r="C109" i="21" s="1"/>
  <c r="C99" i="19"/>
  <c r="C100" i="19" s="1"/>
  <c r="C91" i="19"/>
  <c r="C84" i="19"/>
  <c r="C69" i="19"/>
  <c r="C40" i="19"/>
  <c r="C33" i="19"/>
  <c r="C26" i="19"/>
  <c r="C13" i="19"/>
  <c r="C109" i="19" s="1"/>
  <c r="C99" i="18"/>
  <c r="C100" i="18" s="1"/>
  <c r="C91" i="18"/>
  <c r="C84" i="18"/>
  <c r="C69" i="18"/>
  <c r="C40" i="18"/>
  <c r="C33" i="18"/>
  <c r="C26" i="18"/>
  <c r="C13" i="18"/>
  <c r="C104" i="41" l="1"/>
  <c r="C110" i="41" s="1"/>
  <c r="C104" i="38"/>
  <c r="C110" i="38" s="1"/>
  <c r="C104" i="29"/>
  <c r="C110" i="29" s="1"/>
  <c r="C104" i="23"/>
  <c r="C110" i="23" s="1"/>
  <c r="C104" i="43"/>
  <c r="C110" i="43" s="1"/>
  <c r="C104" i="36"/>
  <c r="C110" i="36" s="1"/>
  <c r="C104" i="30"/>
  <c r="C106" i="30" s="1"/>
  <c r="C104" i="28"/>
  <c r="C110" i="28" s="1"/>
  <c r="C104" i="25"/>
  <c r="C110" i="25" s="1"/>
  <c r="C104" i="44"/>
  <c r="C110" i="44" s="1"/>
  <c r="C104" i="35"/>
  <c r="C110" i="35" s="1"/>
  <c r="C104" i="22"/>
  <c r="C110" i="22" s="1"/>
  <c r="C104" i="37"/>
  <c r="C110" i="37" s="1"/>
  <c r="C104" i="18"/>
  <c r="C110" i="18" s="1"/>
  <c r="C104" i="45"/>
  <c r="C110" i="45" s="1"/>
  <c r="C104" i="33"/>
  <c r="C110" i="33" s="1"/>
  <c r="C104" i="32"/>
  <c r="C110" i="32" s="1"/>
  <c r="C104" i="27"/>
  <c r="C110" i="27" s="1"/>
  <c r="C104" i="21"/>
  <c r="C110" i="21" s="1"/>
  <c r="C104" i="19"/>
  <c r="C110" i="19" s="1"/>
  <c r="C104" i="42"/>
  <c r="C110" i="42" s="1"/>
  <c r="C104" i="31"/>
  <c r="C110" i="31" s="1"/>
  <c r="C104" i="46"/>
  <c r="C110" i="46" s="1"/>
  <c r="C104" i="40"/>
  <c r="C110" i="40" s="1"/>
  <c r="C104" i="39"/>
  <c r="C110" i="39" s="1"/>
  <c r="C104" i="34"/>
  <c r="C110" i="34" s="1"/>
  <c r="C104" i="26"/>
  <c r="C110" i="26" s="1"/>
  <c r="C109" i="22"/>
  <c r="C109" i="18"/>
  <c r="C99" i="17"/>
  <c r="C100" i="17" s="1"/>
  <c r="C91" i="17"/>
  <c r="C84" i="17"/>
  <c r="C69" i="17"/>
  <c r="C40" i="17"/>
  <c r="C33" i="17"/>
  <c r="C26" i="17"/>
  <c r="C13" i="17"/>
  <c r="C109" i="17" s="1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0" i="16"/>
  <c r="F69" i="16"/>
  <c r="F17" i="16"/>
  <c r="F106" i="16"/>
  <c r="F102" i="16"/>
  <c r="F101" i="16"/>
  <c r="F100" i="16"/>
  <c r="F99" i="16"/>
  <c r="F98" i="16"/>
  <c r="F94" i="16"/>
  <c r="F93" i="16"/>
  <c r="F92" i="16"/>
  <c r="F91" i="16"/>
  <c r="F71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C106" i="41" l="1"/>
  <c r="C106" i="38"/>
  <c r="C106" i="29"/>
  <c r="C106" i="28"/>
  <c r="C106" i="23"/>
  <c r="C106" i="43"/>
  <c r="C106" i="36"/>
  <c r="C110" i="30"/>
  <c r="C106" i="25"/>
  <c r="C106" i="45"/>
  <c r="C106" i="44"/>
  <c r="C106" i="35"/>
  <c r="C106" i="22"/>
  <c r="C106" i="37"/>
  <c r="C106" i="27"/>
  <c r="C106" i="18"/>
  <c r="C106" i="33"/>
  <c r="C106" i="32"/>
  <c r="C106" i="21"/>
  <c r="C106" i="19"/>
  <c r="C106" i="42"/>
  <c r="C106" i="31"/>
  <c r="C106" i="46"/>
  <c r="C106" i="40"/>
  <c r="C106" i="39"/>
  <c r="C106" i="34"/>
  <c r="C106" i="26"/>
  <c r="C104" i="17"/>
  <c r="C110" i="17" s="1"/>
  <c r="F40" i="16"/>
  <c r="F39" i="16"/>
  <c r="F38" i="16"/>
  <c r="F37" i="16"/>
  <c r="F33" i="16"/>
  <c r="F32" i="16"/>
  <c r="F31" i="16"/>
  <c r="F30" i="16"/>
  <c r="F26" i="16"/>
  <c r="F25" i="16"/>
  <c r="F24" i="16"/>
  <c r="F23" i="16"/>
  <c r="F22" i="16"/>
  <c r="F21" i="16"/>
  <c r="F20" i="16"/>
  <c r="F4" i="16"/>
  <c r="F12" i="16"/>
  <c r="F11" i="16"/>
  <c r="F10" i="16"/>
  <c r="F9" i="16"/>
  <c r="F8" i="16"/>
  <c r="F7" i="16"/>
  <c r="F6" i="16"/>
  <c r="F5" i="16"/>
  <c r="F3" i="16"/>
  <c r="E103" i="16"/>
  <c r="E104" i="16" s="1"/>
  <c r="E95" i="16"/>
  <c r="E88" i="16"/>
  <c r="E72" i="16"/>
  <c r="E41" i="16"/>
  <c r="E34" i="16"/>
  <c r="E27" i="16"/>
  <c r="E14" i="16"/>
  <c r="C103" i="16"/>
  <c r="C95" i="16"/>
  <c r="F95" i="16" s="1"/>
  <c r="C88" i="16"/>
  <c r="F88" i="16" s="1"/>
  <c r="C72" i="16"/>
  <c r="C41" i="16"/>
  <c r="F41" i="16" s="1"/>
  <c r="C34" i="16"/>
  <c r="C27" i="16"/>
  <c r="C14" i="16"/>
  <c r="F14" i="16" s="1"/>
  <c r="C99" i="15"/>
  <c r="C100" i="15" s="1"/>
  <c r="C91" i="15"/>
  <c r="C84" i="15"/>
  <c r="C69" i="15"/>
  <c r="C40" i="15"/>
  <c r="C33" i="15"/>
  <c r="C26" i="15"/>
  <c r="C13" i="15"/>
  <c r="C109" i="15" s="1"/>
  <c r="C70" i="10"/>
  <c r="C86" i="10"/>
  <c r="C101" i="10"/>
  <c r="C102" i="10" s="1"/>
  <c r="C27" i="10"/>
  <c r="C34" i="10"/>
  <c r="C70" i="13"/>
  <c r="C106" i="17" l="1"/>
  <c r="C104" i="15"/>
  <c r="C110" i="15" s="1"/>
  <c r="C104" i="16"/>
  <c r="F104" i="16" s="1"/>
  <c r="F103" i="16"/>
  <c r="F27" i="16"/>
  <c r="F34" i="16"/>
  <c r="F72" i="16"/>
  <c r="E108" i="16"/>
  <c r="C108" i="16"/>
  <c r="C100" i="13"/>
  <c r="C101" i="13" s="1"/>
  <c r="C27" i="13"/>
  <c r="F108" i="16" l="1"/>
  <c r="F110" i="16" s="1"/>
  <c r="C106" i="15"/>
  <c r="E110" i="16"/>
  <c r="C110" i="16"/>
  <c r="C14" i="13"/>
  <c r="C14" i="10"/>
  <c r="C92" i="13" l="1"/>
  <c r="C85" i="13"/>
  <c r="C41" i="13"/>
  <c r="C34" i="13"/>
  <c r="C105" i="13" l="1"/>
  <c r="C110" i="13"/>
  <c r="C18" i="12" l="1"/>
  <c r="C93" i="10" l="1"/>
  <c r="C41" i="10"/>
  <c r="C106" i="10" s="1"/>
  <c r="C112" i="10" l="1"/>
  <c r="C111" i="10"/>
  <c r="C113" i="10" l="1"/>
  <c r="C108" i="10"/>
  <c r="C111" i="13"/>
  <c r="C109" i="13" l="1"/>
  <c r="C112" i="13" s="1"/>
  <c r="C108" i="15" s="1"/>
  <c r="C111" i="15" s="1"/>
  <c r="C107" i="13"/>
  <c r="C108" i="17" l="1"/>
  <c r="C111" i="17" s="1"/>
  <c r="C108" i="18" s="1"/>
  <c r="C111" i="18"/>
  <c r="C108" i="19" s="1"/>
  <c r="C111" i="19" s="1"/>
  <c r="C108" i="21" s="1"/>
  <c r="C111" i="21" s="1"/>
  <c r="C108" i="22" s="1"/>
  <c r="C111" i="22" s="1"/>
  <c r="C108" i="23" s="1"/>
  <c r="C111" i="23" s="1"/>
  <c r="C108" i="25" s="1"/>
  <c r="C111" i="25" s="1"/>
  <c r="C108" i="26" s="1"/>
  <c r="C111" i="26" s="1"/>
  <c r="C108" i="27" s="1"/>
  <c r="C111" i="27" s="1"/>
  <c r="C108" i="28" s="1"/>
  <c r="C111" i="28" s="1"/>
  <c r="C108" i="29" s="1"/>
  <c r="C111" i="29" s="1"/>
  <c r="C108" i="30" s="1"/>
  <c r="C111" i="30" s="1"/>
  <c r="C108" i="31" s="1"/>
  <c r="C111" i="31" s="1"/>
  <c r="C108" i="32" s="1"/>
  <c r="C111" i="32" s="1"/>
  <c r="C108" i="33" s="1"/>
  <c r="C111" i="33" s="1"/>
  <c r="C108" i="34" s="1"/>
  <c r="C111" i="34" s="1"/>
  <c r="C108" i="35" s="1"/>
  <c r="C111" i="35" s="1"/>
  <c r="C108" i="36" s="1"/>
  <c r="C111" i="36" s="1"/>
  <c r="C108" i="37" s="1"/>
  <c r="C111" i="37" s="1"/>
  <c r="C108" i="38" s="1"/>
  <c r="C111" i="38" s="1"/>
  <c r="C108" i="39" s="1"/>
  <c r="C111" i="39" s="1"/>
  <c r="C108" i="40" s="1"/>
  <c r="C111" i="40" s="1"/>
  <c r="C108" i="41" s="1"/>
  <c r="C111" i="41" s="1"/>
  <c r="C108" i="42" s="1"/>
  <c r="C111" i="42" s="1"/>
  <c r="C108" i="43" s="1"/>
  <c r="C111" i="43" s="1"/>
  <c r="C108" i="44" s="1"/>
  <c r="C111" i="44" s="1"/>
  <c r="C108" i="45" s="1"/>
  <c r="C111" i="45" s="1"/>
  <c r="C108" i="46" s="1"/>
  <c r="C111" i="46" s="1"/>
</calcChain>
</file>

<file path=xl/sharedStrings.xml><?xml version="1.0" encoding="utf-8"?>
<sst xmlns="http://schemas.openxmlformats.org/spreadsheetml/2006/main" count="5278" uniqueCount="323">
  <si>
    <t>INCOME</t>
  </si>
  <si>
    <t>Total</t>
  </si>
  <si>
    <t>Bank interest</t>
  </si>
  <si>
    <t>Total Receipts</t>
  </si>
  <si>
    <t>Water</t>
  </si>
  <si>
    <t>Business rates</t>
  </si>
  <si>
    <t>Café stock</t>
  </si>
  <si>
    <t>Total  Payments</t>
  </si>
  <si>
    <t>Difference</t>
  </si>
  <si>
    <t>Balance b/f</t>
  </si>
  <si>
    <t>Income</t>
  </si>
  <si>
    <t>Expenditure</t>
  </si>
  <si>
    <t>Balance c/f</t>
  </si>
  <si>
    <t>Managed office space</t>
  </si>
  <si>
    <t>ST GEORGES &amp; PRIORSLEE PARISH COUNCIL - THE GOWER</t>
  </si>
  <si>
    <t>Precept</t>
  </si>
  <si>
    <t>Public Works Loan</t>
  </si>
  <si>
    <t>ANNUAL</t>
  </si>
  <si>
    <t>4 MONTHS</t>
  </si>
  <si>
    <t>Café and bar</t>
  </si>
  <si>
    <t>Year Dec 2021-Mar 22</t>
  </si>
  <si>
    <t>Income and expenditure projections for thirty years from December 2021 are detailed in worksheets.</t>
  </si>
  <si>
    <t>Key considerations and issues which affect the cashflow:</t>
  </si>
  <si>
    <t>Fundraising and donations</t>
  </si>
  <si>
    <t>Community room hire</t>
  </si>
  <si>
    <t>TNL Awards for All</t>
  </si>
  <si>
    <t>Grant Funds</t>
  </si>
  <si>
    <t>Parish Clerk</t>
  </si>
  <si>
    <t>Development &amp; Events Manager</t>
  </si>
  <si>
    <t>Caretaker</t>
  </si>
  <si>
    <t>ASSUMPTIONS &amp; NOTES</t>
  </si>
  <si>
    <t>Cleaner</t>
  </si>
  <si>
    <t>Salaries incl on-costs:</t>
  </si>
  <si>
    <t>Benchmarked on market rates for similar roles.</t>
  </si>
  <si>
    <t>Half year payment</t>
  </si>
  <si>
    <t>Subject to corporate and local engagement</t>
  </si>
  <si>
    <t>Estimate and subject to multiple bid applications submitted prior to opening</t>
  </si>
  <si>
    <t>Marketing</t>
  </si>
  <si>
    <t>Insurance</t>
  </si>
  <si>
    <t>15 hours pw. Hourly rate £11</t>
  </si>
  <si>
    <t>12 hours pw. Hourly rate £9</t>
  </si>
  <si>
    <t>12 month lease paid in advance</t>
  </si>
  <si>
    <t>24 hours pw. Based on current hourly rate £16.31</t>
  </si>
  <si>
    <t>Referred to as Building Manager in Draft Business Plan. Starts September 2021 24 hours pw. Hourly rate £13.34</t>
  </si>
  <si>
    <t>Annual PRS Local Authority fee plus royalties depending on music events. See https://pplprs.co.uk</t>
  </si>
  <si>
    <t>Heating</t>
  </si>
  <si>
    <t>Electricity</t>
  </si>
  <si>
    <t>TV</t>
  </si>
  <si>
    <t>Music</t>
  </si>
  <si>
    <t>Film</t>
  </si>
  <si>
    <t>Bar</t>
  </si>
  <si>
    <t>Based on monthly events charged at £83 per Single Title Screening Licence</t>
  </si>
  <si>
    <t>Utilities:</t>
  </si>
  <si>
    <t>Office supplies</t>
  </si>
  <si>
    <t>Building:</t>
  </si>
  <si>
    <t>Licences:</t>
  </si>
  <si>
    <t>Waste collection</t>
  </si>
  <si>
    <t>Veolia</t>
  </si>
  <si>
    <t>Assumption covered by guarantee in first year and supported by GHEF volunteers</t>
  </si>
  <si>
    <t>Based on 2020 annual rates</t>
  </si>
  <si>
    <t>Mobile</t>
  </si>
  <si>
    <t>CCTV</t>
  </si>
  <si>
    <t>Security alarm</t>
  </si>
  <si>
    <t>Includes printing, postage, stationery, small items</t>
  </si>
  <si>
    <t>Security Wise Ltd. Maintenance and remote monitoring</t>
  </si>
  <si>
    <t>ICO fee</t>
  </si>
  <si>
    <t>CAPITAL</t>
  </si>
  <si>
    <t>Kitchen Equipment</t>
  </si>
  <si>
    <t>ICT</t>
  </si>
  <si>
    <t>Café crockery</t>
  </si>
  <si>
    <t>Appliances, cooking and preparation equipment and utensils - ASDA support? Based on cost to kit out commercial kitchen serving cold and hot food</t>
  </si>
  <si>
    <t>All of the above are estimated budgets and subject to final specifications being agreed</t>
  </si>
  <si>
    <t>Offices (seating 12) x 2, reception area and café (seating 20) furniture plus chairs and tables for community rooms. Storage must be considered</t>
  </si>
  <si>
    <t xml:space="preserve">Subject to final specification and tender. Refresh/upgrade for equipment approx. every 5 years </t>
  </si>
  <si>
    <t>Maintenance:</t>
  </si>
  <si>
    <t>Fire alarm</t>
  </si>
  <si>
    <t>Security access controls</t>
  </si>
  <si>
    <t>Includes statutory compliance</t>
  </si>
  <si>
    <t>Automatic doors</t>
  </si>
  <si>
    <t>Emergency lighting</t>
  </si>
  <si>
    <t>PAT</t>
  </si>
  <si>
    <t>Initial assessment by qualified service contractor or T&amp;WC</t>
  </si>
  <si>
    <t>Annual check</t>
  </si>
  <si>
    <t>Electrical Installation,
Distribution, Cables &amp;
Circuits</t>
  </si>
  <si>
    <t>Every 5 years</t>
  </si>
  <si>
    <t>Every 1 - 3 years</t>
  </si>
  <si>
    <t xml:space="preserve">Lightning protection </t>
  </si>
  <si>
    <t>Fire extinguishers</t>
  </si>
  <si>
    <t>Fire suppression system kitchen</t>
  </si>
  <si>
    <t>Water testing and chlorination</t>
  </si>
  <si>
    <t>Pressure sets</t>
  </si>
  <si>
    <t>Support services:</t>
  </si>
  <si>
    <t>Heating controls</t>
  </si>
  <si>
    <t>Flush control valves</t>
  </si>
  <si>
    <t>Thermostatic mixing valves</t>
  </si>
  <si>
    <t>Hearing loops</t>
  </si>
  <si>
    <t>Kitchen fan canopy cleaning</t>
  </si>
  <si>
    <t>Website domain and hosting</t>
  </si>
  <si>
    <t>Telecomms and data services</t>
  </si>
  <si>
    <t>Based on 2020 annual rate</t>
  </si>
  <si>
    <t>Microsoft licences</t>
  </si>
  <si>
    <t>Cleaning materials</t>
  </si>
  <si>
    <t>Sanitary hygiene</t>
  </si>
  <si>
    <t>Staff training</t>
  </si>
  <si>
    <t>Grounds maintenance</t>
  </si>
  <si>
    <t>Exemption?</t>
  </si>
  <si>
    <t>Application to T&amp;WC</t>
  </si>
  <si>
    <t>Based on 20/21 rates</t>
  </si>
  <si>
    <t>Based on moderate use - twice per year</t>
  </si>
  <si>
    <t>Large community hall, café area/large room and training room</t>
  </si>
  <si>
    <t>Ticketed events</t>
  </si>
  <si>
    <t>Sales from ticketed events such as community film club, amateur theatre, tea dances, children's disco etc.</t>
  </si>
  <si>
    <t>Biomass heating system. Approx cost for 4 months based on 156,000kWh per annum @ 6.25p per kWh. Covers all maintenance, service call outs and fuel supply</t>
  </si>
  <si>
    <t>Biomass heating system. Approx annual cost based on 156,000kWh per annum @ 6.25p per kWh. Covers all maintenance, service call outs and fuel supply</t>
  </si>
  <si>
    <t>Weekday hourly rates based on 6 hours of usage: main hall £20, café room £10, training room £10</t>
  </si>
  <si>
    <t>Calculations for room hire:</t>
  </si>
  <si>
    <t>Weekend hourly rates based on 3 hours of usage Friday, 9 hours Saturday, 6 hours Sunday: main hall £50, café room £50, training room £30</t>
  </si>
  <si>
    <t>The Parish Council operates a community hub which incorporates the council office plus three function rooms and office space for hire</t>
  </si>
  <si>
    <t>Based on Biomass heating system replacing gas</t>
  </si>
  <si>
    <t>Costs no longer needed:</t>
  </si>
  <si>
    <t>Other considerations:</t>
  </si>
  <si>
    <t>Reinstatement of gas supply</t>
  </si>
  <si>
    <t>Buildings and contents; employers and public liability annual premium estimate from Zurich Municipal</t>
  </si>
  <si>
    <t>Building repairs</t>
  </si>
  <si>
    <t>Grass cutting, litter picking etc. GHEF volunteers</t>
  </si>
  <si>
    <t>Adhoc repairs</t>
  </si>
  <si>
    <t>Adhoc repairs - roof tiles, gutters, windows, painting etc.</t>
  </si>
  <si>
    <t>EXPENDITURE</t>
  </si>
  <si>
    <t>Estimate and subject to multiple bid applications submitted</t>
  </si>
  <si>
    <t>Based on small café income plus themed dinner events and evenings</t>
  </si>
  <si>
    <t>Café seats 20 and is run inhouse supported by GHEF volunteers and trainees/apprentices, opening hours Monday to Friday 10.00 - 16.30</t>
  </si>
  <si>
    <t>Council could offer business administration services to local small businesses, charities and community groups e.g. secure storage, printing services, payroll</t>
  </si>
  <si>
    <t>Gas fired boiler installation</t>
  </si>
  <si>
    <t>Reduced cost for LTHW heating system</t>
  </si>
  <si>
    <t>Advice from Microgen Energy</t>
  </si>
  <si>
    <t>Administration services</t>
  </si>
  <si>
    <t>Admin services such as payroll, audit, printing</t>
  </si>
  <si>
    <t xml:space="preserve">Furniture </t>
  </si>
  <si>
    <t>Legal support</t>
  </si>
  <si>
    <t>Associated acquisition costs - legal, planning, land transfer, searches</t>
  </si>
  <si>
    <t>Parish Council:</t>
  </si>
  <si>
    <t>Parish Council apply to fund</t>
  </si>
  <si>
    <t>Leisure &amp; Community</t>
  </si>
  <si>
    <t>Based on 20/21 budget</t>
  </si>
  <si>
    <t>Election expenses</t>
  </si>
  <si>
    <t>Chairman's allowance</t>
  </si>
  <si>
    <t>Travelling</t>
  </si>
  <si>
    <t>Newsletter</t>
  </si>
  <si>
    <t>Staff and councillors travel expenses</t>
  </si>
  <si>
    <t>Hospitality</t>
  </si>
  <si>
    <t>ICT equipment</t>
  </si>
  <si>
    <t>Website design</t>
  </si>
  <si>
    <t>Audit and finance</t>
  </si>
  <si>
    <t>Furniture</t>
  </si>
  <si>
    <t>External auditor fees and software</t>
  </si>
  <si>
    <t>Café and Bar:</t>
  </si>
  <si>
    <t>Kitchen equipment</t>
  </si>
  <si>
    <t>Updates</t>
  </si>
  <si>
    <t>Kitchen catering equipment check</t>
  </si>
  <si>
    <t>Food safety training</t>
  </si>
  <si>
    <t xml:space="preserve">Urinal maintenance </t>
  </si>
  <si>
    <t>Waste and recycling collection</t>
  </si>
  <si>
    <t>H&amp;S risk assessment</t>
  </si>
  <si>
    <t>Website</t>
  </si>
  <si>
    <t>One off associated acquisition costs - legal, planning, land transfer, searches</t>
  </si>
  <si>
    <t>Sinking fund</t>
  </si>
  <si>
    <t>Contingency</t>
  </si>
  <si>
    <t>Based on 20/21 budget pro rata for 4 months</t>
  </si>
  <si>
    <t>Initial capital purchase for whole building - subject to specification</t>
  </si>
  <si>
    <t>Urinal maintenance</t>
  </si>
  <si>
    <t>Approach ASDA to fund?</t>
  </si>
  <si>
    <t>Initial purchase of computers, wifi, servers, data points. Subject to final specification and tender. Refresh every 5 years</t>
  </si>
  <si>
    <t>Include funds/reserves from Parish Council account?</t>
  </si>
  <si>
    <t>DIFFERENCE</t>
  </si>
  <si>
    <t>New income</t>
  </si>
  <si>
    <t>Parish Council opportunity to apply</t>
  </si>
  <si>
    <t xml:space="preserve">New service </t>
  </si>
  <si>
    <t>More community rooms available including new café area with free wifi</t>
  </si>
  <si>
    <t>New fully furnished office available to lease</t>
  </si>
  <si>
    <t>New opportunity to apply for grant funding as have facilities to deliver new community/support services in partnership with GHEF and other community groups</t>
  </si>
  <si>
    <t>Opportunity for corporate sponsorship with new iconic building</t>
  </si>
  <si>
    <t>GOWER INCOME 22/23</t>
  </si>
  <si>
    <t>GOWER EXPENDITURE 22/23</t>
  </si>
  <si>
    <t>Other income</t>
  </si>
  <si>
    <t>More staff travel expenses</t>
  </si>
  <si>
    <t>Dedicated cleaning role required for Gower</t>
  </si>
  <si>
    <t>Set against current Parish Support (Property) Officer</t>
  </si>
  <si>
    <t>Covered by St Georges Primary School</t>
  </si>
  <si>
    <t>Larger building to clean</t>
  </si>
  <si>
    <t>Security Wise Ltd. Opportunity to negotiate new contract for maintenance and remote monitoring</t>
  </si>
  <si>
    <t>New requirement</t>
  </si>
  <si>
    <t>Not detailed in budget</t>
  </si>
  <si>
    <t>New insurance requirements and building cover</t>
  </si>
  <si>
    <t>Set against current Parish Clerk and Events Officer roles</t>
  </si>
  <si>
    <t>New role for Gower, referred to as Building Manager in Draft Business Plan</t>
  </si>
  <si>
    <t>See above</t>
  </si>
  <si>
    <t>New requirements</t>
  </si>
  <si>
    <t>New service</t>
  </si>
  <si>
    <t>Covered by St Georges Primary School and at Gower by GHEF volunteers</t>
  </si>
  <si>
    <t>Advertisements</t>
  </si>
  <si>
    <t>Courses/Conference/Training</t>
  </si>
  <si>
    <t>See notes</t>
  </si>
  <si>
    <t>Telephone</t>
  </si>
  <si>
    <t>Includes printing, postage, stationery, photocopying in budget</t>
  </si>
  <si>
    <t>Equipment</t>
  </si>
  <si>
    <t>Contingency in budget</t>
  </si>
  <si>
    <t>Separated loan for The Gower above</t>
  </si>
  <si>
    <t>Printing (Inc newsletters) in budget. £1000 of £3500 moved to Office Supplies below</t>
  </si>
  <si>
    <t>Not detailed in budget. £41 paid 19/20</t>
  </si>
  <si>
    <t>Currently pay staff allowance of £180 to use own mobiles</t>
  </si>
  <si>
    <t>Plus ICT managed service charge is £812.50 paid to T&amp;WC</t>
  </si>
  <si>
    <t>Assume within ICT managed service charge</t>
  </si>
  <si>
    <t>Not detailed in budget, but is paid for</t>
  </si>
  <si>
    <t>Required to cover capital costs of restoring The Gower. Included in Community Projects</t>
  </si>
  <si>
    <t>Currently pay St Georges Primary School for heating and lighting. Current boiler servicing is £109</t>
  </si>
  <si>
    <t>Larger building assessment required. Currently pay £200</t>
  </si>
  <si>
    <t>Equipment Maintenance</t>
  </si>
  <si>
    <t>Miscellaneous</t>
  </si>
  <si>
    <t>Repairs and maintenance in budget</t>
  </si>
  <si>
    <t>INCOME BUDGET 20/21</t>
  </si>
  <si>
    <t>EXPENDITURE BUDGET 20/21</t>
  </si>
  <si>
    <t>Parish Clerk and Events Officer</t>
  </si>
  <si>
    <t>Comparison: 20/21 Parish Council Budget with 22/23 Gower Projected Budget</t>
  </si>
  <si>
    <t>Year Apr 2022-Mar 2023</t>
  </si>
  <si>
    <t>Year Apr 2023-Mar 2024</t>
  </si>
  <si>
    <t>Year Apr 2024-Mar 2025</t>
  </si>
  <si>
    <t>No increase</t>
  </si>
  <si>
    <t>3% inflation</t>
  </si>
  <si>
    <t>Veolia. 3% inflation</t>
  </si>
  <si>
    <t>Annual check. 3% inflation</t>
  </si>
  <si>
    <t>Security Wise Ltd. Maintenance and remote monitoring. 3% inflation</t>
  </si>
  <si>
    <t>Line rental and ICT managed service and support 3 year contract. Subject to final specification</t>
  </si>
  <si>
    <t>Line rental and ICT managed service and support 3 year contract</t>
  </si>
  <si>
    <t>New equipment - computers, wifi, servers, data points. Refresh every 5 years</t>
  </si>
  <si>
    <t>Updates. 3% inflation</t>
  </si>
  <si>
    <t>Buildings and contents; employers and public liability annual premium estimate from Zurich Municipal. 3% inflation</t>
  </si>
  <si>
    <t>External auditor fees and software. 3% inflation</t>
  </si>
  <si>
    <t>Includes printing, postage, stationery, small items. 3% inflation</t>
  </si>
  <si>
    <t>Based on moderate use - twice per year. 3% inflation</t>
  </si>
  <si>
    <t>3% inflation on all licence costs</t>
  </si>
  <si>
    <t>Based on monthly events charged at Single Title Screening Licence rate</t>
  </si>
  <si>
    <t>Based on 25% of café income</t>
  </si>
  <si>
    <t>Staff and councillors travel expenses. 3% inflation</t>
  </si>
  <si>
    <t>Annual income potential for full bookings = £134,000. Assumed minimum occupancy income median 39%</t>
  </si>
  <si>
    <t>Cafe &amp; Events Manager</t>
  </si>
  <si>
    <t>Funding applications and sponsorship are researched and applied for in partnership with GHEF, local charities and community organisations</t>
  </si>
  <si>
    <t>Annual 2% staff salary increase and 3% inflation assumed on indicated costs from 2023</t>
  </si>
  <si>
    <t>24 hours pw. Hourly rate £13.34</t>
  </si>
  <si>
    <t>Benchmarked on market rates for similar roles</t>
  </si>
  <si>
    <t>Benchmarked on market rates for similar roles. 2% increase</t>
  </si>
  <si>
    <t>24 hours pw</t>
  </si>
  <si>
    <t>15 hours pw</t>
  </si>
  <si>
    <t>12 hours pw</t>
  </si>
  <si>
    <t>Move towards digital media</t>
  </si>
  <si>
    <t>Continue to move to digital media</t>
  </si>
  <si>
    <t>Year Apr 2025-Mar 2026</t>
  </si>
  <si>
    <t>Large community hall, café area/large room and training room. 5% increase</t>
  </si>
  <si>
    <t>12 month lease paid in advance. 5% increase</t>
  </si>
  <si>
    <t>Year Apr 2038-Mar 2039</t>
  </si>
  <si>
    <t>Year Apr 2042-Mar 2043</t>
  </si>
  <si>
    <t>Assumed earned income figures remain stable. Function room hire and managed workspace prices set for three years in December 2021 then 5% increase every 5 years from April 2025. Other income activities annual 3% increase from April 2023</t>
  </si>
  <si>
    <t>Based on small café income plus themed dinner events and evenings. 3% increase</t>
  </si>
  <si>
    <t>Sales from ticketed events such as community film club, amateur theatre, tea dances, children's disco etc. 3% increase</t>
  </si>
  <si>
    <t>Admin services such as payroll, audit, printing. 3% increase</t>
  </si>
  <si>
    <t>Year Apr 2026-Mar 2027</t>
  </si>
  <si>
    <t>Year Apr 2029-Mar 2030</t>
  </si>
  <si>
    <t>Year Apr 2030-Mar 2031</t>
  </si>
  <si>
    <t>Year Apr 2031-Mar 2032</t>
  </si>
  <si>
    <t>Year Apr 2032-Mar 2033</t>
  </si>
  <si>
    <t>Year Apr 2033-Mar 2034</t>
  </si>
  <si>
    <t>Year Apr 2034-Mar 2035</t>
  </si>
  <si>
    <t>Year Apr 2035-Mar 2036</t>
  </si>
  <si>
    <t>Year Apr 2036-Mar 2037</t>
  </si>
  <si>
    <t>Year Apr 2037-Mar 2038</t>
  </si>
  <si>
    <t>Year Apr 2039-Mar 2040</t>
  </si>
  <si>
    <t>Year Apr 2040-Mar 2041</t>
  </si>
  <si>
    <t>Year Apr 2041-Mar 2042</t>
  </si>
  <si>
    <t>Year Apr 2043-Mar 2044</t>
  </si>
  <si>
    <t>Year Apr 2044-Mar 2045</t>
  </si>
  <si>
    <t>Year Apr 2045-Mar 2046</t>
  </si>
  <si>
    <t>Year Apr 2046-Mar 2047</t>
  </si>
  <si>
    <t>Year Apr 2047-Mar 2048</t>
  </si>
  <si>
    <t>Year Apr 2048-Mar 2049</t>
  </si>
  <si>
    <t>Year Apr 2049-Mar 2050</t>
  </si>
  <si>
    <t>Year Apr 2050-Mar 2051</t>
  </si>
  <si>
    <t>Year Apr 2051-Mar 2052</t>
  </si>
  <si>
    <t>Admin services such as payroll, audit, printing.3% increase</t>
  </si>
  <si>
    <t>Based on small café income plus themed dinner events and evenings 3% increase</t>
  </si>
  <si>
    <t>Line rental and ICT managed service and support. Renew 3 year contract with 5% inflation</t>
  </si>
  <si>
    <t>New equipment - computers, wifi, servers, data points. First refresh</t>
  </si>
  <si>
    <t>New equipment - computers, wifi, servers, data points. Second refresh</t>
  </si>
  <si>
    <t>New equipment - computers, wifi, servers, data points. Third refresh</t>
  </si>
  <si>
    <t>New equipment - computers, wifi, servers, data points. Fourth refresh</t>
  </si>
  <si>
    <t>New equipment - computers, wifi, servers, data points. Fifth refresh</t>
  </si>
  <si>
    <t>Year Apr 2027-Mar 2028</t>
  </si>
  <si>
    <t>Subscriptions and publications</t>
  </si>
  <si>
    <t>First increase</t>
  </si>
  <si>
    <t>Every 5 years. First check</t>
  </si>
  <si>
    <t>Every 5 years. Second check</t>
  </si>
  <si>
    <t>Second increase</t>
  </si>
  <si>
    <t>Third increase</t>
  </si>
  <si>
    <t>Fourth increase</t>
  </si>
  <si>
    <t>Fifth increase</t>
  </si>
  <si>
    <t>Sanitary and hygiene services</t>
  </si>
  <si>
    <t>Staff allowance</t>
  </si>
  <si>
    <t>Washroom products and services</t>
  </si>
  <si>
    <t>2 users, £12 per user per month</t>
  </si>
  <si>
    <t>Washroom products and services. First increase</t>
  </si>
  <si>
    <t>Washroom products and services. Second increase</t>
  </si>
  <si>
    <t>Washroom products and services. Third increase</t>
  </si>
  <si>
    <t>Washroom products and services. Fourth increase</t>
  </si>
  <si>
    <t>2 users, £12 per user per month at current rates</t>
  </si>
  <si>
    <t>2 users, £12.60 per user per month with 5% inflation</t>
  </si>
  <si>
    <t>2 users, £13.23 per user per month with 5% inflation</t>
  </si>
  <si>
    <t>2 users, £13.89 per user per month with 5% inflation</t>
  </si>
  <si>
    <t>2 users, £14.58 per user per month with 5% inflation</t>
  </si>
  <si>
    <t>2 users, £15.30 per user per month with 5% inflation</t>
  </si>
  <si>
    <t>2 users, £16.06 per user per month with 5% inflation</t>
  </si>
  <si>
    <t>2 users, £16.86 per user per month with 5% inflation</t>
  </si>
  <si>
    <t>2 users, £17.70 per user per month with 5% inflation</t>
  </si>
  <si>
    <t>2 users, £18.58 per user per month with 5% inflation</t>
  </si>
  <si>
    <t>Contracts for services such as ICT, waste collection, fire &amp; safety could be negotiated at lower rates and fixed during 3 to 5 years which has the potential to reduce costs</t>
  </si>
  <si>
    <t>Year Apr 2028-Mar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</si>
</sst>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rgb="FF00B1BB"/>
      <name val="Arial"/>
      <family val="2"/>
    </font>
    <font>
      <sz val="16"/>
      <color rgb="FF00B1BB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1BB"/>
        <bgColor indexed="64"/>
      </patternFill>
    </fill>
    <fill>
      <patternFill patternType="solid">
        <fgColor rgb="FF3D495E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DBE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164" fontId="1" fillId="0" borderId="0" xfId="0" applyNumberFormat="1" applyFont="1" applyProtection="1">
      <protection locked="0"/>
    </xf>
    <xf numFmtId="8" fontId="5" fillId="0" borderId="1" xfId="0" applyNumberFormat="1" applyFont="1" applyBorder="1" applyProtection="1"/>
    <xf numFmtId="0" fontId="4" fillId="2" borderId="0" xfId="0" applyFont="1" applyFill="1" applyAlignment="1">
      <alignment vertical="top" wrapText="1"/>
    </xf>
    <xf numFmtId="0" fontId="5" fillId="0" borderId="0" xfId="0" applyFont="1"/>
    <xf numFmtId="0" fontId="4" fillId="0" borderId="6" xfId="0" applyFont="1" applyBorder="1" applyProtection="1">
      <protection locked="0"/>
    </xf>
    <xf numFmtId="164" fontId="5" fillId="0" borderId="3" xfId="0" applyNumberFormat="1" applyFont="1" applyBorder="1" applyProtection="1">
      <protection locked="0"/>
    </xf>
    <xf numFmtId="8" fontId="5" fillId="2" borderId="0" xfId="0" applyNumberFormat="1" applyFont="1" applyFill="1" applyBorder="1" applyProtection="1"/>
    <xf numFmtId="0" fontId="4" fillId="0" borderId="0" xfId="0" applyFont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8" fontId="5" fillId="0" borderId="2" xfId="0" applyNumberFormat="1" applyFont="1" applyBorder="1" applyProtection="1"/>
    <xf numFmtId="0" fontId="7" fillId="2" borderId="0" xfId="0" applyFont="1" applyFill="1"/>
    <xf numFmtId="0" fontId="8" fillId="4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/>
    <xf numFmtId="0" fontId="5" fillId="0" borderId="13" xfId="0" applyFont="1" applyBorder="1" applyProtection="1">
      <protection locked="0"/>
    </xf>
    <xf numFmtId="0" fontId="1" fillId="0" borderId="0" xfId="0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2" borderId="0" xfId="0" applyNumberFormat="1" applyFont="1" applyFill="1" applyBorder="1" applyProtection="1"/>
    <xf numFmtId="8" fontId="5" fillId="0" borderId="1" xfId="0" applyNumberFormat="1" applyFont="1" applyBorder="1"/>
    <xf numFmtId="164" fontId="5" fillId="0" borderId="0" xfId="0" applyNumberFormat="1" applyFont="1" applyBorder="1" applyProtection="1">
      <protection locked="0"/>
    </xf>
    <xf numFmtId="0" fontId="5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vertical="top" wrapText="1"/>
      <protection locked="0"/>
    </xf>
    <xf numFmtId="164" fontId="4" fillId="0" borderId="0" xfId="0" applyNumberFormat="1" applyFont="1" applyBorder="1" applyProtection="1">
      <protection locked="0"/>
    </xf>
    <xf numFmtId="0" fontId="5" fillId="0" borderId="0" xfId="0" applyNumberFormat="1" applyFont="1" applyBorder="1" applyAlignment="1" applyProtection="1">
      <alignment wrapText="1"/>
      <protection locked="0"/>
    </xf>
    <xf numFmtId="164" fontId="5" fillId="0" borderId="0" xfId="0" applyNumberFormat="1" applyFont="1" applyBorder="1"/>
    <xf numFmtId="164" fontId="4" fillId="0" borderId="0" xfId="0" applyNumberFormat="1" applyFont="1" applyBorder="1"/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8" fontId="5" fillId="0" borderId="0" xfId="0" applyNumberFormat="1" applyFont="1" applyBorder="1" applyProtection="1"/>
    <xf numFmtId="0" fontId="5" fillId="0" borderId="0" xfId="0" applyNumberFormat="1" applyFont="1" applyBorder="1" applyProtection="1"/>
    <xf numFmtId="2" fontId="5" fillId="0" borderId="0" xfId="0" applyNumberFormat="1" applyFont="1" applyBorder="1" applyProtection="1"/>
    <xf numFmtId="0" fontId="8" fillId="3" borderId="0" xfId="0" applyFont="1" applyFill="1" applyBorder="1" applyProtection="1">
      <protection locked="0"/>
    </xf>
    <xf numFmtId="164" fontId="8" fillId="3" borderId="0" xfId="0" applyNumberFormat="1" applyFont="1" applyFill="1" applyBorder="1" applyProtection="1">
      <protection locked="0"/>
    </xf>
    <xf numFmtId="0" fontId="8" fillId="3" borderId="0" xfId="0" applyNumberFormat="1" applyFont="1" applyFill="1" applyBorder="1" applyProtection="1">
      <protection locked="0"/>
    </xf>
    <xf numFmtId="8" fontId="5" fillId="0" borderId="0" xfId="0" applyNumberFormat="1" applyFont="1" applyBorder="1"/>
    <xf numFmtId="0" fontId="5" fillId="0" borderId="0" xfId="0" applyNumberFormat="1" applyFont="1" applyBorder="1"/>
    <xf numFmtId="0" fontId="1" fillId="2" borderId="0" xfId="0" applyFont="1" applyFill="1" applyBorder="1" applyAlignment="1" applyProtection="1">
      <alignment wrapText="1"/>
      <protection locked="0"/>
    </xf>
    <xf numFmtId="44" fontId="1" fillId="0" borderId="0" xfId="0" applyNumberFormat="1" applyFont="1" applyBorder="1" applyProtection="1">
      <protection locked="0"/>
    </xf>
    <xf numFmtId="0" fontId="10" fillId="0" borderId="0" xfId="0" applyFont="1" applyBorder="1" applyAlignment="1">
      <alignment vertical="center"/>
    </xf>
    <xf numFmtId="164" fontId="1" fillId="0" borderId="0" xfId="0" applyNumberFormat="1" applyFont="1" applyBorder="1" applyProtection="1"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NumberFormat="1" applyFont="1" applyBorder="1" applyProtection="1"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0" fontId="8" fillId="6" borderId="21" xfId="0" applyNumberFormat="1" applyFont="1" applyFill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5" fillId="0" borderId="26" xfId="0" applyNumberFormat="1" applyFont="1" applyBorder="1" applyProtection="1"/>
    <xf numFmtId="0" fontId="5" fillId="0" borderId="16" xfId="0" applyNumberFormat="1" applyFont="1" applyBorder="1" applyProtection="1"/>
    <xf numFmtId="0" fontId="5" fillId="0" borderId="27" xfId="0" applyNumberFormat="1" applyFont="1" applyBorder="1"/>
    <xf numFmtId="0" fontId="5" fillId="0" borderId="22" xfId="0" applyNumberFormat="1" applyFont="1" applyBorder="1" applyProtection="1"/>
    <xf numFmtId="0" fontId="8" fillId="6" borderId="28" xfId="0" applyFont="1" applyFill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Protection="1"/>
    <xf numFmtId="8" fontId="4" fillId="0" borderId="2" xfId="0" applyNumberFormat="1" applyFont="1" applyBorder="1" applyProtection="1"/>
    <xf numFmtId="0" fontId="4" fillId="7" borderId="9" xfId="0" applyFont="1" applyFill="1" applyBorder="1" applyProtection="1">
      <protection locked="0"/>
    </xf>
    <xf numFmtId="8" fontId="4" fillId="7" borderId="20" xfId="0" applyNumberFormat="1" applyFont="1" applyFill="1" applyBorder="1" applyProtection="1"/>
    <xf numFmtId="0" fontId="8" fillId="7" borderId="9" xfId="0" applyNumberFormat="1" applyFont="1" applyFill="1" applyBorder="1" applyProtection="1"/>
    <xf numFmtId="0" fontId="8" fillId="7" borderId="24" xfId="0" applyNumberFormat="1" applyFont="1" applyFill="1" applyBorder="1" applyProtection="1"/>
    <xf numFmtId="0" fontId="4" fillId="7" borderId="31" xfId="0" applyFont="1" applyFill="1" applyBorder="1" applyProtection="1">
      <protection locked="0"/>
    </xf>
    <xf numFmtId="8" fontId="5" fillId="7" borderId="9" xfId="0" applyNumberFormat="1" applyFont="1" applyFill="1" applyBorder="1" applyProtection="1"/>
    <xf numFmtId="0" fontId="5" fillId="7" borderId="24" xfId="0" applyNumberFormat="1" applyFont="1" applyFill="1" applyBorder="1" applyProtection="1"/>
    <xf numFmtId="164" fontId="5" fillId="7" borderId="9" xfId="0" applyNumberFormat="1" applyFont="1" applyFill="1" applyBorder="1" applyProtection="1">
      <protection locked="0"/>
    </xf>
    <xf numFmtId="0" fontId="5" fillId="7" borderId="24" xfId="0" applyNumberFormat="1" applyFont="1" applyFill="1" applyBorder="1" applyProtection="1">
      <protection locked="0"/>
    </xf>
    <xf numFmtId="0" fontId="11" fillId="0" borderId="6" xfId="0" applyFont="1" applyBorder="1" applyAlignment="1" applyProtection="1">
      <alignment horizontal="left"/>
      <protection locked="0"/>
    </xf>
    <xf numFmtId="164" fontId="11" fillId="0" borderId="14" xfId="0" applyNumberFormat="1" applyFont="1" applyBorder="1" applyProtection="1">
      <protection locked="0"/>
    </xf>
    <xf numFmtId="0" fontId="11" fillId="0" borderId="6" xfId="0" applyNumberFormat="1" applyFont="1" applyBorder="1" applyProtection="1">
      <protection locked="0"/>
    </xf>
    <xf numFmtId="0" fontId="11" fillId="0" borderId="22" xfId="0" applyNumberFormat="1" applyFont="1" applyBorder="1" applyProtection="1">
      <protection locked="0"/>
    </xf>
    <xf numFmtId="0" fontId="11" fillId="0" borderId="22" xfId="0" applyNumberFormat="1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horizontal="left"/>
      <protection locked="0"/>
    </xf>
    <xf numFmtId="164" fontId="11" fillId="0" borderId="30" xfId="0" applyNumberFormat="1" applyFont="1" applyBorder="1" applyProtection="1">
      <protection locked="0"/>
    </xf>
    <xf numFmtId="0" fontId="11" fillId="0" borderId="7" xfId="0" applyNumberFormat="1" applyFont="1" applyBorder="1" applyProtection="1">
      <protection locked="0"/>
    </xf>
    <xf numFmtId="0" fontId="11" fillId="0" borderId="23" xfId="0" applyNumberFormat="1" applyFont="1" applyBorder="1" applyProtection="1">
      <protection locked="0"/>
    </xf>
    <xf numFmtId="164" fontId="11" fillId="0" borderId="32" xfId="0" applyNumberFormat="1" applyFont="1" applyBorder="1" applyProtection="1">
      <protection locked="0"/>
    </xf>
    <xf numFmtId="0" fontId="11" fillId="0" borderId="28" xfId="0" applyFont="1" applyBorder="1" applyProtection="1">
      <protection locked="0"/>
    </xf>
    <xf numFmtId="164" fontId="11" fillId="0" borderId="5" xfId="0" applyNumberFormat="1" applyFont="1" applyBorder="1" applyProtection="1">
      <protection locked="0"/>
    </xf>
    <xf numFmtId="0" fontId="11" fillId="0" borderId="21" xfId="0" applyNumberFormat="1" applyFont="1" applyBorder="1" applyProtection="1">
      <protection locked="0"/>
    </xf>
    <xf numFmtId="0" fontId="11" fillId="0" borderId="29" xfId="0" applyFont="1" applyBorder="1" applyProtection="1">
      <protection locked="0"/>
    </xf>
    <xf numFmtId="164" fontId="11" fillId="0" borderId="13" xfId="0" applyNumberFormat="1" applyFont="1" applyBorder="1" applyProtection="1">
      <protection locked="0"/>
    </xf>
    <xf numFmtId="0" fontId="11" fillId="0" borderId="33" xfId="0" applyNumberFormat="1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1" fillId="0" borderId="29" xfId="0" applyFont="1" applyBorder="1" applyAlignment="1" applyProtection="1">
      <alignment vertical="center"/>
      <protection locked="0"/>
    </xf>
    <xf numFmtId="0" fontId="11" fillId="0" borderId="33" xfId="0" applyNumberFormat="1" applyFont="1" applyBorder="1" applyAlignment="1" applyProtection="1">
      <alignment vertical="top" wrapText="1"/>
      <protection locked="0"/>
    </xf>
    <xf numFmtId="0" fontId="11" fillId="0" borderId="14" xfId="0" applyFont="1" applyBorder="1" applyProtection="1">
      <protection locked="0"/>
    </xf>
    <xf numFmtId="164" fontId="11" fillId="0" borderId="6" xfId="0" applyNumberFormat="1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11" fillId="0" borderId="30" xfId="0" applyFont="1" applyBorder="1" applyProtection="1">
      <protection locked="0"/>
    </xf>
    <xf numFmtId="164" fontId="11" fillId="0" borderId="7" xfId="0" applyNumberFormat="1" applyFont="1" applyBorder="1" applyProtection="1"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protection locked="0"/>
    </xf>
    <xf numFmtId="0" fontId="11" fillId="0" borderId="13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1" fillId="2" borderId="0" xfId="0" applyFont="1" applyFill="1"/>
    <xf numFmtId="0" fontId="11" fillId="2" borderId="0" xfId="0" applyFont="1" applyFill="1" applyBorder="1" applyProtection="1">
      <protection locked="0"/>
    </xf>
    <xf numFmtId="8" fontId="11" fillId="2" borderId="0" xfId="0" applyNumberFormat="1" applyFont="1" applyFill="1" applyBorder="1" applyProtection="1"/>
    <xf numFmtId="0" fontId="11" fillId="2" borderId="0" xfId="0" applyNumberFormat="1" applyFont="1" applyFill="1" applyBorder="1" applyProtection="1"/>
    <xf numFmtId="0" fontId="11" fillId="0" borderId="0" xfId="0" applyFont="1" applyProtection="1">
      <protection locked="0"/>
    </xf>
    <xf numFmtId="0" fontId="11" fillId="0" borderId="0" xfId="0" applyFont="1"/>
    <xf numFmtId="164" fontId="11" fillId="0" borderId="18" xfId="0" applyNumberFormat="1" applyFont="1" applyBorder="1" applyProtection="1">
      <protection locked="0"/>
    </xf>
    <xf numFmtId="164" fontId="11" fillId="0" borderId="19" xfId="0" applyNumberFormat="1" applyFont="1" applyBorder="1" applyProtection="1">
      <protection locked="0"/>
    </xf>
    <xf numFmtId="0" fontId="4" fillId="7" borderId="9" xfId="0" applyNumberFormat="1" applyFont="1" applyFill="1" applyBorder="1" applyProtection="1"/>
    <xf numFmtId="0" fontId="4" fillId="7" borderId="24" xfId="0" applyNumberFormat="1" applyFont="1" applyFill="1" applyBorder="1" applyProtection="1"/>
    <xf numFmtId="0" fontId="11" fillId="2" borderId="0" xfId="0" applyFont="1" applyFill="1" applyBorder="1" applyAlignment="1">
      <alignment vertical="center"/>
    </xf>
    <xf numFmtId="0" fontId="11" fillId="0" borderId="5" xfId="0" applyFont="1" applyBorder="1" applyProtection="1"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vertical="center"/>
    </xf>
    <xf numFmtId="0" fontId="12" fillId="0" borderId="13" xfId="0" applyFont="1" applyBorder="1" applyProtection="1"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6" xfId="0" applyFont="1" applyBorder="1" applyProtection="1"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11" fillId="0" borderId="12" xfId="0" applyFont="1" applyBorder="1" applyAlignment="1" applyProtection="1">
      <alignment horizontal="left"/>
      <protection locked="0"/>
    </xf>
    <xf numFmtId="164" fontId="11" fillId="0" borderId="0" xfId="0" applyNumberFormat="1" applyFont="1" applyBorder="1" applyProtection="1">
      <protection locked="0"/>
    </xf>
    <xf numFmtId="0" fontId="1" fillId="2" borderId="0" xfId="0" applyFont="1" applyFill="1" applyAlignment="1" applyProtection="1">
      <protection locked="0"/>
    </xf>
    <xf numFmtId="8" fontId="5" fillId="7" borderId="10" xfId="0" applyNumberFormat="1" applyFont="1" applyFill="1" applyBorder="1" applyProtection="1"/>
    <xf numFmtId="8" fontId="4" fillId="7" borderId="10" xfId="0" applyNumberFormat="1" applyFont="1" applyFill="1" applyBorder="1" applyProtection="1"/>
    <xf numFmtId="0" fontId="4" fillId="0" borderId="7" xfId="0" applyFont="1" applyBorder="1" applyProtection="1">
      <protection locked="0"/>
    </xf>
    <xf numFmtId="164" fontId="4" fillId="0" borderId="3" xfId="0" applyNumberFormat="1" applyFont="1" applyBorder="1" applyProtection="1">
      <protection locked="0"/>
    </xf>
    <xf numFmtId="164" fontId="11" fillId="0" borderId="29" xfId="0" applyNumberFormat="1" applyFont="1" applyBorder="1" applyProtection="1">
      <protection locked="0"/>
    </xf>
    <xf numFmtId="164" fontId="12" fillId="0" borderId="29" xfId="0" applyNumberFormat="1" applyFont="1" applyBorder="1" applyProtection="1">
      <protection locked="0"/>
    </xf>
    <xf numFmtId="164" fontId="12" fillId="0" borderId="14" xfId="0" applyNumberFormat="1" applyFont="1" applyBorder="1" applyProtection="1">
      <protection locked="0"/>
    </xf>
    <xf numFmtId="164" fontId="11" fillId="0" borderId="14" xfId="0" applyNumberFormat="1" applyFont="1" applyBorder="1"/>
    <xf numFmtId="164" fontId="12" fillId="0" borderId="14" xfId="0" applyNumberFormat="1" applyFont="1" applyBorder="1"/>
    <xf numFmtId="2" fontId="5" fillId="0" borderId="32" xfId="0" applyNumberFormat="1" applyFont="1" applyBorder="1" applyProtection="1"/>
    <xf numFmtId="8" fontId="5" fillId="0" borderId="34" xfId="0" applyNumberFormat="1" applyFont="1" applyBorder="1" applyProtection="1"/>
    <xf numFmtId="8" fontId="4" fillId="0" borderId="18" xfId="0" applyNumberFormat="1" applyFont="1" applyBorder="1" applyProtection="1"/>
    <xf numFmtId="164" fontId="4" fillId="0" borderId="19" xfId="0" applyNumberFormat="1" applyFont="1" applyBorder="1" applyProtection="1">
      <protection locked="0"/>
    </xf>
    <xf numFmtId="0" fontId="5" fillId="0" borderId="33" xfId="0" applyNumberFormat="1" applyFont="1" applyBorder="1" applyProtection="1"/>
    <xf numFmtId="8" fontId="5" fillId="0" borderId="13" xfId="0" applyNumberFormat="1" applyFont="1" applyBorder="1" applyProtection="1"/>
    <xf numFmtId="8" fontId="5" fillId="0" borderId="6" xfId="0" applyNumberFormat="1" applyFont="1" applyBorder="1"/>
    <xf numFmtId="8" fontId="5" fillId="0" borderId="6" xfId="0" applyNumberFormat="1" applyFont="1" applyBorder="1" applyProtection="1"/>
    <xf numFmtId="0" fontId="4" fillId="7" borderId="5" xfId="0" applyFont="1" applyFill="1" applyBorder="1" applyProtection="1">
      <protection locked="0"/>
    </xf>
    <xf numFmtId="164" fontId="4" fillId="7" borderId="4" xfId="0" applyNumberFormat="1" applyFont="1" applyFill="1" applyBorder="1" applyProtection="1">
      <protection locked="0"/>
    </xf>
    <xf numFmtId="164" fontId="8" fillId="7" borderId="4" xfId="0" applyNumberFormat="1" applyFont="1" applyFill="1" applyBorder="1" applyProtection="1">
      <protection locked="0"/>
    </xf>
    <xf numFmtId="164" fontId="11" fillId="0" borderId="34" xfId="0" applyNumberFormat="1" applyFont="1" applyBorder="1" applyProtection="1">
      <protection locked="0"/>
    </xf>
    <xf numFmtId="164" fontId="12" fillId="0" borderId="34" xfId="0" applyNumberFormat="1" applyFont="1" applyBorder="1" applyProtection="1">
      <protection locked="0"/>
    </xf>
    <xf numFmtId="164" fontId="12" fillId="0" borderId="18" xfId="0" applyNumberFormat="1" applyFont="1" applyBorder="1" applyProtection="1">
      <protection locked="0"/>
    </xf>
    <xf numFmtId="164" fontId="11" fillId="0" borderId="35" xfId="0" applyNumberFormat="1" applyFont="1" applyBorder="1"/>
    <xf numFmtId="164" fontId="12" fillId="0" borderId="35" xfId="0" applyNumberFormat="1" applyFont="1" applyBorder="1"/>
    <xf numFmtId="164" fontId="11" fillId="0" borderId="12" xfId="0" applyNumberFormat="1" applyFont="1" applyBorder="1" applyProtection="1">
      <protection locked="0"/>
    </xf>
    <xf numFmtId="0" fontId="11" fillId="0" borderId="27" xfId="0" applyNumberFormat="1" applyFont="1" applyBorder="1" applyProtection="1">
      <protection locked="0"/>
    </xf>
    <xf numFmtId="0" fontId="8" fillId="7" borderId="21" xfId="0" applyNumberFormat="1" applyFont="1" applyFill="1" applyBorder="1" applyProtection="1">
      <protection locked="0"/>
    </xf>
    <xf numFmtId="0" fontId="11" fillId="0" borderId="23" xfId="0" applyNumberFormat="1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 wrapText="1"/>
      <protection locked="0"/>
    </xf>
    <xf numFmtId="164" fontId="12" fillId="0" borderId="17" xfId="0" applyNumberFormat="1" applyFont="1" applyBorder="1" applyProtection="1">
      <protection locked="0"/>
    </xf>
    <xf numFmtId="164" fontId="12" fillId="0" borderId="28" xfId="0" applyNumberFormat="1" applyFont="1" applyBorder="1" applyProtection="1">
      <protection locked="0"/>
    </xf>
    <xf numFmtId="164" fontId="4" fillId="7" borderId="31" xfId="0" applyNumberFormat="1" applyFont="1" applyFill="1" applyBorder="1" applyProtection="1">
      <protection locked="0"/>
    </xf>
    <xf numFmtId="0" fontId="11" fillId="0" borderId="30" xfId="0" applyFont="1" applyBorder="1" applyAlignment="1" applyProtection="1">
      <alignment horizontal="left"/>
      <protection locked="0"/>
    </xf>
    <xf numFmtId="164" fontId="4" fillId="7" borderId="9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164" fontId="11" fillId="0" borderId="14" xfId="0" applyNumberFormat="1" applyFont="1" applyBorder="1" applyAlignment="1" applyProtection="1">
      <alignment horizontal="left"/>
      <protection locked="0"/>
    </xf>
    <xf numFmtId="164" fontId="11" fillId="0" borderId="30" xfId="0" applyNumberFormat="1" applyFont="1" applyBorder="1" applyAlignment="1" applyProtection="1">
      <alignment horizontal="left"/>
      <protection locked="0"/>
    </xf>
    <xf numFmtId="164" fontId="11" fillId="0" borderId="19" xfId="0" applyNumberFormat="1" applyFont="1" applyBorder="1" applyAlignment="1" applyProtection="1">
      <alignment horizontal="left"/>
      <protection locked="0"/>
    </xf>
    <xf numFmtId="164" fontId="11" fillId="0" borderId="32" xfId="0" applyNumberFormat="1" applyFont="1" applyBorder="1" applyAlignment="1" applyProtection="1">
      <alignment horizontal="left"/>
      <protection locked="0"/>
    </xf>
    <xf numFmtId="8" fontId="4" fillId="7" borderId="20" xfId="0" applyNumberFormat="1" applyFont="1" applyFill="1" applyBorder="1" applyAlignment="1" applyProtection="1">
      <alignment horizontal="left"/>
    </xf>
    <xf numFmtId="8" fontId="11" fillId="2" borderId="0" xfId="0" applyNumberFormat="1" applyFont="1" applyFill="1" applyBorder="1" applyAlignment="1" applyProtection="1">
      <alignment horizontal="left"/>
    </xf>
    <xf numFmtId="164" fontId="12" fillId="0" borderId="28" xfId="0" applyNumberFormat="1" applyFont="1" applyBorder="1" applyAlignment="1" applyProtection="1">
      <alignment horizontal="left"/>
      <protection locked="0"/>
    </xf>
    <xf numFmtId="164" fontId="11" fillId="0" borderId="29" xfId="0" applyNumberFormat="1" applyFont="1" applyBorder="1" applyAlignment="1" applyProtection="1">
      <alignment horizontal="left"/>
      <protection locked="0"/>
    </xf>
    <xf numFmtId="164" fontId="12" fillId="0" borderId="29" xfId="0" applyNumberFormat="1" applyFont="1" applyBorder="1" applyAlignment="1" applyProtection="1">
      <alignment horizontal="left"/>
      <protection locked="0"/>
    </xf>
    <xf numFmtId="164" fontId="12" fillId="0" borderId="14" xfId="0" applyNumberFormat="1" applyFont="1" applyBorder="1" applyAlignment="1" applyProtection="1">
      <alignment horizontal="left"/>
      <protection locked="0"/>
    </xf>
    <xf numFmtId="164" fontId="11" fillId="0" borderId="14" xfId="0" applyNumberFormat="1" applyFont="1" applyBorder="1" applyAlignment="1">
      <alignment horizontal="left"/>
    </xf>
    <xf numFmtId="164" fontId="12" fillId="0" borderId="14" xfId="0" applyNumberFormat="1" applyFont="1" applyBorder="1" applyAlignment="1">
      <alignment horizontal="left"/>
    </xf>
    <xf numFmtId="2" fontId="5" fillId="0" borderId="32" xfId="0" applyNumberFormat="1" applyFont="1" applyBorder="1" applyAlignment="1" applyProtection="1">
      <alignment horizontal="left"/>
    </xf>
    <xf numFmtId="164" fontId="4" fillId="7" borderId="31" xfId="0" applyNumberFormat="1" applyFont="1" applyFill="1" applyBorder="1" applyAlignment="1" applyProtection="1">
      <alignment horizontal="left"/>
      <protection locked="0"/>
    </xf>
    <xf numFmtId="8" fontId="5" fillId="0" borderId="34" xfId="0" applyNumberFormat="1" applyFont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164" fontId="11" fillId="0" borderId="7" xfId="0" applyNumberFormat="1" applyFont="1" applyBorder="1" applyAlignment="1" applyProtection="1">
      <alignment horizontal="left"/>
      <protection locked="0"/>
    </xf>
    <xf numFmtId="8" fontId="4" fillId="7" borderId="9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wrapText="1"/>
    </xf>
    <xf numFmtId="0" fontId="9" fillId="5" borderId="0" xfId="0" applyFont="1" applyFill="1" applyAlignment="1">
      <alignment vertical="top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4" fontId="11" fillId="0" borderId="14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DBE6"/>
      <color rgb="FF00B1BB"/>
      <color rgb="FF3D49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opLeftCell="A5" workbookViewId="0">
      <selection activeCell="G10" sqref="G10"/>
    </sheetView>
  </sheetViews>
  <sheetFormatPr defaultRowHeight="12.75" x14ac:dyDescent="0.2"/>
  <cols>
    <col min="1" max="1" width="5.28515625" customWidth="1"/>
    <col min="2" max="2" width="137.5703125" style="189" customWidth="1"/>
  </cols>
  <sheetData>
    <row r="1" spans="1:2" ht="30.75" customHeight="1" x14ac:dyDescent="0.2">
      <c r="A1" s="5"/>
      <c r="B1" s="185" t="s">
        <v>14</v>
      </c>
    </row>
    <row r="2" spans="1:2" ht="18.75" customHeight="1" x14ac:dyDescent="0.25">
      <c r="A2" s="5"/>
      <c r="B2" s="186" t="s">
        <v>21</v>
      </c>
    </row>
    <row r="3" spans="1:2" ht="12.75" customHeight="1" x14ac:dyDescent="0.2">
      <c r="A3" s="5"/>
      <c r="B3" s="187"/>
    </row>
    <row r="4" spans="1:2" ht="23.45" customHeight="1" x14ac:dyDescent="0.2">
      <c r="A4" s="5"/>
      <c r="B4" s="14" t="s">
        <v>22</v>
      </c>
    </row>
    <row r="5" spans="1:2" ht="15.6" customHeight="1" x14ac:dyDescent="0.2">
      <c r="A5" s="5"/>
      <c r="B5" s="184"/>
    </row>
    <row r="6" spans="1:2" ht="15" x14ac:dyDescent="0.2">
      <c r="B6" s="184" t="s">
        <v>117</v>
      </c>
    </row>
    <row r="7" spans="1:2" ht="15" x14ac:dyDescent="0.2">
      <c r="B7" s="184" t="s">
        <v>246</v>
      </c>
    </row>
    <row r="8" spans="1:2" ht="30" x14ac:dyDescent="0.2">
      <c r="B8" s="184" t="s">
        <v>260</v>
      </c>
    </row>
    <row r="9" spans="1:2" ht="30" x14ac:dyDescent="0.2">
      <c r="B9" s="184" t="s">
        <v>130</v>
      </c>
    </row>
    <row r="10" spans="1:2" ht="30" x14ac:dyDescent="0.2">
      <c r="B10" s="184" t="s">
        <v>245</v>
      </c>
    </row>
    <row r="11" spans="1:2" ht="30" x14ac:dyDescent="0.2">
      <c r="B11" s="184" t="s">
        <v>321</v>
      </c>
    </row>
    <row r="12" spans="1:2" ht="15" x14ac:dyDescent="0.2">
      <c r="B12" s="184"/>
    </row>
    <row r="13" spans="1:2" ht="15.75" x14ac:dyDescent="0.25">
      <c r="B13" s="188" t="s">
        <v>115</v>
      </c>
    </row>
    <row r="14" spans="1:2" ht="15" x14ac:dyDescent="0.2">
      <c r="B14" s="184" t="s">
        <v>114</v>
      </c>
    </row>
    <row r="15" spans="1:2" ht="30" x14ac:dyDescent="0.2">
      <c r="B15" s="184" t="s">
        <v>116</v>
      </c>
    </row>
    <row r="16" spans="1:2" ht="15" x14ac:dyDescent="0.2">
      <c r="B16" s="184" t="s">
        <v>243</v>
      </c>
    </row>
    <row r="18" spans="2:2" ht="15.75" x14ac:dyDescent="0.25">
      <c r="B18" s="188" t="s">
        <v>120</v>
      </c>
    </row>
    <row r="19" spans="2:2" ht="30" x14ac:dyDescent="0.2">
      <c r="B19" s="184" t="s">
        <v>131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EB15-B27A-4E88-A973-94C72CD733EB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294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11592.65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54600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7560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1159.27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1159.27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269171.19000000006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194178.4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1000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1738.82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811.5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115.93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208544.65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28955.75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23439.42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9472.52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6200.51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68068.2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2364.92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2434.48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1854.83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16404.23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316.49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347.78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264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299.08999999999997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173.89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1100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190">
        <v>347.78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316.49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295.61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60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193.59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69.56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881.04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264.32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352.4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122.88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143.75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1351.7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69.56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82.31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12202.24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2717.4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8000</v>
      </c>
      <c r="D73" s="98"/>
      <c r="E73" s="81" t="s">
        <v>289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57.97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92.74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302.39999999999998</v>
      </c>
      <c r="D77" s="98"/>
      <c r="E77" s="81" t="s">
        <v>312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347.78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9274.19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2318.54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1391.13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45.32</v>
      </c>
      <c r="D83" s="98"/>
      <c r="E83" s="81" t="s">
        <v>296</v>
      </c>
      <c r="F83" s="111"/>
    </row>
    <row r="84" spans="1:6" s="112" customFormat="1" ht="15" x14ac:dyDescent="0.25">
      <c r="A84" s="107"/>
      <c r="B84" s="97"/>
      <c r="C84" s="134">
        <f>SUM(C72:C83)</f>
        <v>25727.47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695.57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182.59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384.88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347.78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1610.82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428.93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99.7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2898.1624999999999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3826.7925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374219.84249999997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-105048.65249999991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'2026-27'!C111</f>
        <v>-360535.22749999992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269171.19000000006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374219.84249999997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-465583.87999999983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766C8-53FD-4675-93F8-7DC9BD3A68F4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322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11940.43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54600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7560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1194.05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1194.05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269588.52999999997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200003.75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1000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1790.98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835.84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119.41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214449.98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29534.86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23908.21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9661.9699999999993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6324.52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69429.56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2435.87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2507.5100000000002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1910.47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16603.849999999999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325.98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358.21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271.92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308.06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179.11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1100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190">
        <v>358.21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325.98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304.48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66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199.4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71.650000000000006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907.47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272.25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362.97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126.57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148.06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1392.25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71.650000000000006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84.78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12385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2853.27</v>
      </c>
      <c r="D72" s="98"/>
      <c r="E72" s="81" t="s">
        <v>288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59.71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95.52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317.52</v>
      </c>
      <c r="D77" s="98"/>
      <c r="E77" s="81" t="s">
        <v>313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358.21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9552.41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2388.1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1273.08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45.32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18323.14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716.44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188.07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396.43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358.21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1659.15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441.8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102.69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2985.1075000000001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3929.5974999999999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374615.71749999997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-105027.1875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'2027-28'!C111</f>
        <v>-465583.87999999983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269588.52999999997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374615.71749999997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-570611.06749999989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D5EF-B0A4-4C02-A915-7C104D27CA2F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265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12298.64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54600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7560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1229.8699999999999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1229.8699999999999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270018.38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206003.86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1000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1844.71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860.91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122.99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220532.46999999997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30125.56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24386.37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9855.2099999999991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6451.01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70818.149999999994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2508.9499999999998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2582.73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1967.78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16809.46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335.76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368.96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280.08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317.3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184.48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1100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368.96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335.76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313.61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66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205.38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73.8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934.69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280.42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373.86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130.37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152.5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1434.02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73.8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87.32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12567.07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2853.27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61.5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98.38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317.52</v>
      </c>
      <c r="D77" s="98"/>
      <c r="E77" s="81" t="s">
        <v>313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368.96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9838.98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2459.7399999999998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1311.27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45.32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18734.939999999999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737.93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193.71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408.32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368.96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1708.92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455.05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105.77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3074.66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4035.4799999999996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383041.92999999993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-113023.54999999993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'2028-29'!C111</f>
        <v>-570611.06749999989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270018.38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383041.92999999993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-683634.61749999982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78E3C-BF5F-4C52-8EDE-3DA9ECE747EB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266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12667.6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57330</v>
      </c>
      <c r="D5" s="80"/>
      <c r="E5" s="81" t="s">
        <v>256</v>
      </c>
      <c r="F5" s="111"/>
    </row>
    <row r="6" spans="1:6" s="112" customFormat="1" ht="15.95" customHeight="1" x14ac:dyDescent="0.2">
      <c r="A6" s="107"/>
      <c r="B6" s="78" t="s">
        <v>13</v>
      </c>
      <c r="C6" s="79">
        <v>7938</v>
      </c>
      <c r="D6" s="80"/>
      <c r="E6" s="81" t="s">
        <v>257</v>
      </c>
      <c r="F6" s="111"/>
    </row>
    <row r="7" spans="1:6" s="112" customFormat="1" ht="15.95" customHeight="1" x14ac:dyDescent="0.2">
      <c r="A7" s="107"/>
      <c r="B7" s="78" t="s">
        <v>110</v>
      </c>
      <c r="C7" s="79">
        <v>1266.77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1266.77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273569.14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212183.98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800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1900.05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886.74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126.68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226597.44999999998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30728.07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24874.1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10052.31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6580.03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72234.509999999995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2584.2199999999998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2660.21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2026.81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17021.240000000002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345.83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380.03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288.48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326.82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190.01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1100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380.03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345.83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323.02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66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211.54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76.010000000000005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962.73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288.83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385.07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134.28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157.07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1477.04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76.010000000000005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89.94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12754.57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2853.27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63.34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101.33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317.52</v>
      </c>
      <c r="D77" s="98"/>
      <c r="E77" s="81" t="s">
        <v>313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380.03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10134.15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2533.5300000000002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1350.61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45.32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19159.099999999999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760.07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199.52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420.57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380.03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1760.19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468.7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108.94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3166.9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4144.54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391507.04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-117937.89999999997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'2029-30'!C111</f>
        <v>-683634.61749999982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273569.14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391507.04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-801572.51749999984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514C-7C3C-487D-9A8D-D124650A902B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267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13047.63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57330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7938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1304.77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1304.77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274025.17000000004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218549.5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800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1957.05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913.34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130.47999999999999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233050.37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31342.63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25371.58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10253.36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6711.63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73679.200000000012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2661.75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2740.02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2087.61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17239.38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356.2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391.43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297.13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336.62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195.71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1100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190">
        <v>391.43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356.2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332.71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364.65</v>
      </c>
      <c r="D56" s="98"/>
      <c r="E56" s="81" t="s">
        <v>298</v>
      </c>
      <c r="F56" s="111"/>
    </row>
    <row r="57" spans="1:6" s="112" customFormat="1" ht="14.25" x14ac:dyDescent="0.2">
      <c r="A57" s="107"/>
      <c r="B57" s="97" t="s">
        <v>86</v>
      </c>
      <c r="C57" s="79">
        <v>217.89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78.290000000000006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991.61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297.49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396.62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138.31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161.78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1521.35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78.290000000000006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92.64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13316.35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2995.93</v>
      </c>
      <c r="D72" s="98"/>
      <c r="E72" s="81" t="s">
        <v>288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65.239999999999995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104.37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333.36</v>
      </c>
      <c r="D77" s="98"/>
      <c r="E77" s="81" t="s">
        <v>314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391.43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10438.17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2609.5300000000002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1391.13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45.32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19754.48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782.87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205.5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433.19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391.43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1812.99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482.76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112.21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3261.9074999999998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4256.8774999999996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400945.08749999997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-126919.91749999992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'2030-31'!C111</f>
        <v>-801572.51749999984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274025.17000000004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400945.08749999997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-928492.43499999982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F222-C6CA-408C-A5EB-0A4500816C3E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268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13439.06</v>
      </c>
      <c r="D4" s="80"/>
      <c r="E4" s="81" t="s">
        <v>287</v>
      </c>
      <c r="F4" s="111"/>
    </row>
    <row r="5" spans="1:6" s="112" customFormat="1" ht="15.95" customHeight="1" x14ac:dyDescent="0.2">
      <c r="A5" s="107"/>
      <c r="B5" s="78" t="s">
        <v>24</v>
      </c>
      <c r="C5" s="79">
        <v>57330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7938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1343.91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1343.91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274494.87999999995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225105.98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800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2015.76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940.74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134.38999999999999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239696.87000000002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31969.48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25879.01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10458.43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6845.86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75152.78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2741.6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2822.22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2150.2399999999998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17464.059999999998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366.89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403.17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306.04000000000002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346.72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201.58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1210</v>
      </c>
      <c r="D50" s="98"/>
      <c r="E50" s="81" t="s">
        <v>308</v>
      </c>
      <c r="F50" s="111"/>
    </row>
    <row r="51" spans="1:6" s="112" customFormat="1" ht="14.25" x14ac:dyDescent="0.2">
      <c r="A51" s="107"/>
      <c r="B51" s="97" t="s">
        <v>101</v>
      </c>
      <c r="C51" s="79">
        <v>403.17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366.89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342.69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224.43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80.64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1021.36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306.41000000000003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408.52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142.46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166.63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1566.99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80.64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95.42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13260.65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2995.93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8000</v>
      </c>
      <c r="D73" s="98"/>
      <c r="E73" s="81" t="s">
        <v>290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67.2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107.5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333.36</v>
      </c>
      <c r="D77" s="98"/>
      <c r="E77" s="81" t="s">
        <v>314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403.17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10751.31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2687.81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1432.86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49.85</v>
      </c>
      <c r="D83" s="98"/>
      <c r="E83" s="81" t="s">
        <v>299</v>
      </c>
      <c r="F83" s="111"/>
    </row>
    <row r="84" spans="1:6" s="112" customFormat="1" ht="15" x14ac:dyDescent="0.25">
      <c r="A84" s="107"/>
      <c r="B84" s="97"/>
      <c r="C84" s="134">
        <f>SUM(C72:C83)</f>
        <v>28008.99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806.36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211.66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446.18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403.17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1867.3700000000001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497.24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115.58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3359.7649999999999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4372.585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417658.74500000011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-143163.86500000017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'2031-32'!C111</f>
        <v>-928492.43499999982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274494.87999999995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417658.74500000011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-1071656.3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88D71-8282-4E30-B8C4-9FAA6C416FB5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269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13842.23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57330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7938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1384.23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1384.23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274978.68999999994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231859.16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800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2076.23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968.96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138.41999999999999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246542.77000000002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32608.87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26396.59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10667.6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6982.78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76655.839999999997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2823.85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2906.89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2214.75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17695.489999999998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377.9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415.26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315.22000000000003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357.12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207.63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1210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415.26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377.9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352.97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231.16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83.06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1052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315.60000000000002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420.77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146.72999999999999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171.63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1614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83.06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98.28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13465.55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2995.93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69.22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110.72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333.36</v>
      </c>
      <c r="D77" s="98"/>
      <c r="E77" s="81" t="s">
        <v>314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415.26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11073.85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2768.44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1475.84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49.85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20672.469999999998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830.55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218.1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459.56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415.26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1923.4699999999998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512.16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119.05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3460.5574999999999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4491.7674999999999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419282.79749999999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-144304.10750000004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'2032-33'!C111</f>
        <v>-1071656.3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274978.68999999994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419282.79749999999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-1215960.4075000002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60BB-F1C2-4B9F-A157-A8C7287E2E87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270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14257.5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57330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7938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1425.76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1425.76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275477.02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238814.93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800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2138.52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998.03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142.57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253594.05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33261.050000000003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26924.52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10880.95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7192.26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78258.78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2908.56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2994.1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2281.19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17933.849999999999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389.24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427.72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324.68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367.83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213.86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1210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427.72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389.24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363.56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72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238.09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85.55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1083.56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325.07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433.39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151.13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176.78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1662.42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85.55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101.23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13678.619999999999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3145.73</v>
      </c>
      <c r="D72" s="98"/>
      <c r="E72" s="81" t="s">
        <v>288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71.3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114.04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349.92</v>
      </c>
      <c r="D77" s="98"/>
      <c r="E77" s="81" t="s">
        <v>315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427.72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11406.06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2851.49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1520.11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49.85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21316.22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855.47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224.64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473.35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427.72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1981.18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527.52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122.62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3564.375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4614.5149999999994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429212.65499999997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-153735.63499999995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'2033-34'!C111</f>
        <v>-1215960.4075000002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275477.02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429212.65499999997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-1369696.0425000002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42F3-4F77-49D2-BB8E-8BC177150C0A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271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14685.22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60196</v>
      </c>
      <c r="D5" s="80"/>
      <c r="E5" s="81" t="s">
        <v>256</v>
      </c>
      <c r="F5" s="111"/>
    </row>
    <row r="6" spans="1:6" s="112" customFormat="1" ht="15.95" customHeight="1" x14ac:dyDescent="0.2">
      <c r="A6" s="107"/>
      <c r="B6" s="78" t="s">
        <v>13</v>
      </c>
      <c r="C6" s="79">
        <v>8334</v>
      </c>
      <c r="D6" s="80"/>
      <c r="E6" s="81" t="s">
        <v>257</v>
      </c>
      <c r="F6" s="111"/>
    </row>
    <row r="7" spans="1:6" s="112" customFormat="1" ht="15.95" customHeight="1" x14ac:dyDescent="0.2">
      <c r="A7" s="107"/>
      <c r="B7" s="78" t="s">
        <v>110</v>
      </c>
      <c r="C7" s="79">
        <v>1468.53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1468.53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279252.28000000003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245979.38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800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2202.67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1027.97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146.85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260856.87000000002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33926.269999999997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27463.01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11098.57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7336.1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79823.950000000012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2995.82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3083.92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2349.62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18179.36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400.92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440.55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334.42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378.86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220.27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1210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440.55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400.92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374.47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72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245.23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88.12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1116.07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334.82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446.39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155.66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182.08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1712.29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88.12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104.27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13896.01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3145.73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73.44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117.46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349.92</v>
      </c>
      <c r="D77" s="98"/>
      <c r="E77" s="81" t="s">
        <v>315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440.55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11748.24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2937.03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1565.71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49.85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21807.929999999997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881.13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231.38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487.55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440.55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2040.61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543.34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126.3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3671.3049999999998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4740.9449999999997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439181.11500000005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-159928.83500000002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'2034-35'!C111</f>
        <v>-1369696.0425000002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279252.28000000003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439181.11500000005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-1529624.8775000002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20A5-ECDC-4A82-8E44-EEA7D167C0CB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272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15125.78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60196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8334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1512.59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1512.59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279780.96000000008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253358.76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800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2268.75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1058.81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151.25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268337.57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34604.79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28012.27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11320.54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7482.82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81420.420000000013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3085.69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3176.44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2420.11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18432.240000000002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412.95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453.77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344.45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390.22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226.88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1210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453.77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412.95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385.7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72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401.11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252.59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90.76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1149.55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344.86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459.78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160.33000000000001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187.54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1763.66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90.76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107.4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14521.029999999999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3145.73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75.64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120.98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349.92</v>
      </c>
      <c r="D77" s="98"/>
      <c r="E77" s="81" t="s">
        <v>315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453.77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12100.69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3025.14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1612.68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49.85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22314.400000000001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907.56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238.32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502.18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453.77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2101.83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559.64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130.09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3781.4450000000002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4871.1750000000002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449834.1050000001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-170053.14500000002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'2035-36'!C111</f>
        <v>-1529624.8775000002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279780.96000000008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449834.1050000001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-1699678.0225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B3082-99BC-47DD-B1ED-8618CE0157CC}">
  <sheetPr>
    <pageSetUpPr fitToPage="1"/>
  </sheetPr>
  <dimension ref="A1:G98"/>
  <sheetViews>
    <sheetView workbookViewId="0"/>
  </sheetViews>
  <sheetFormatPr defaultColWidth="20.85546875" defaultRowHeight="12.75" x14ac:dyDescent="0.2"/>
  <cols>
    <col min="1" max="1" width="3.7109375" style="2" customWidth="1"/>
    <col min="2" max="2" width="32.42578125" style="2" customWidth="1"/>
    <col min="3" max="3" width="13.140625" style="2" customWidth="1"/>
    <col min="4" max="4" width="5.42578125" style="2" customWidth="1"/>
    <col min="5" max="5" width="110.5703125" style="2" customWidth="1"/>
    <col min="6" max="16384" width="20.85546875" style="2"/>
  </cols>
  <sheetData>
    <row r="1" spans="1:7" ht="39" customHeight="1" thickBot="1" x14ac:dyDescent="0.35">
      <c r="A1" s="6"/>
      <c r="B1" s="28"/>
      <c r="C1" s="23"/>
      <c r="D1" s="191" t="s">
        <v>14</v>
      </c>
      <c r="E1" s="191"/>
    </row>
    <row r="2" spans="1:7" ht="30.75" customHeight="1" x14ac:dyDescent="0.2">
      <c r="A2" s="6"/>
      <c r="B2" s="24" t="s">
        <v>66</v>
      </c>
      <c r="C2" s="54"/>
      <c r="D2" s="24"/>
      <c r="E2" s="55" t="s">
        <v>30</v>
      </c>
      <c r="F2" s="1"/>
      <c r="G2" s="1"/>
    </row>
    <row r="3" spans="1:7" ht="14.25" x14ac:dyDescent="0.2">
      <c r="A3" s="6"/>
      <c r="B3" s="78" t="s">
        <v>138</v>
      </c>
      <c r="C3" s="113">
        <v>12000</v>
      </c>
      <c r="D3" s="80"/>
      <c r="E3" s="82" t="s">
        <v>139</v>
      </c>
      <c r="F3" s="1"/>
      <c r="G3" s="1"/>
    </row>
    <row r="4" spans="1:7" ht="28.5" x14ac:dyDescent="0.2">
      <c r="A4" s="6"/>
      <c r="B4" s="78" t="s">
        <v>137</v>
      </c>
      <c r="C4" s="113">
        <v>15000</v>
      </c>
      <c r="D4" s="80"/>
      <c r="E4" s="82" t="s">
        <v>72</v>
      </c>
      <c r="F4" s="1"/>
      <c r="G4" s="1"/>
    </row>
    <row r="5" spans="1:7" ht="28.5" x14ac:dyDescent="0.2">
      <c r="A5" s="6"/>
      <c r="B5" s="78" t="s">
        <v>67</v>
      </c>
      <c r="C5" s="113">
        <v>18000</v>
      </c>
      <c r="D5" s="80"/>
      <c r="E5" s="82" t="s">
        <v>70</v>
      </c>
      <c r="F5" s="1"/>
      <c r="G5" s="1"/>
    </row>
    <row r="6" spans="1:7" ht="14.25" x14ac:dyDescent="0.2">
      <c r="A6" s="6"/>
      <c r="B6" s="78" t="s">
        <v>69</v>
      </c>
      <c r="C6" s="113">
        <v>2000</v>
      </c>
      <c r="D6" s="80"/>
      <c r="E6" s="82"/>
      <c r="F6" s="1"/>
      <c r="G6" s="1"/>
    </row>
    <row r="7" spans="1:7" ht="14.25" x14ac:dyDescent="0.2">
      <c r="A7" s="6"/>
      <c r="B7" s="78" t="s">
        <v>68</v>
      </c>
      <c r="C7" s="113">
        <v>8000</v>
      </c>
      <c r="D7" s="80"/>
      <c r="E7" s="82" t="s">
        <v>73</v>
      </c>
      <c r="F7" s="1"/>
      <c r="G7" s="1"/>
    </row>
    <row r="8" spans="1:7" ht="14.25" x14ac:dyDescent="0.2">
      <c r="A8" s="6"/>
      <c r="B8" s="78" t="s">
        <v>163</v>
      </c>
      <c r="C8" s="113">
        <v>200</v>
      </c>
      <c r="D8" s="80"/>
      <c r="E8" s="82"/>
      <c r="F8" s="1"/>
      <c r="G8" s="1"/>
    </row>
    <row r="9" spans="1:7" ht="14.25" x14ac:dyDescent="0.2">
      <c r="A9" s="6"/>
      <c r="B9" s="78"/>
      <c r="C9" s="113"/>
      <c r="D9" s="80"/>
      <c r="E9" s="82" t="s">
        <v>71</v>
      </c>
      <c r="F9" s="1"/>
      <c r="G9" s="1"/>
    </row>
    <row r="10" spans="1:7" ht="14.25" x14ac:dyDescent="0.2">
      <c r="A10" s="6"/>
      <c r="B10" s="83"/>
      <c r="C10" s="114"/>
      <c r="D10" s="85"/>
      <c r="E10" s="156"/>
      <c r="F10" s="1"/>
      <c r="G10" s="1"/>
    </row>
    <row r="11" spans="1:7" ht="15" x14ac:dyDescent="0.25">
      <c r="A11" s="6"/>
      <c r="B11" s="157" t="s">
        <v>119</v>
      </c>
      <c r="C11" s="114"/>
      <c r="D11" s="85"/>
      <c r="E11" s="86" t="s">
        <v>118</v>
      </c>
      <c r="F11" s="1"/>
      <c r="G11" s="1"/>
    </row>
    <row r="12" spans="1:7" ht="14.25" x14ac:dyDescent="0.2">
      <c r="A12" s="6"/>
      <c r="B12" s="83" t="s">
        <v>121</v>
      </c>
      <c r="C12" s="114">
        <v>-10000</v>
      </c>
      <c r="D12" s="85"/>
      <c r="E12" s="86"/>
      <c r="F12" s="1"/>
      <c r="G12" s="1"/>
    </row>
    <row r="13" spans="1:7" ht="14.25" x14ac:dyDescent="0.2">
      <c r="A13" s="6"/>
      <c r="B13" s="83" t="s">
        <v>132</v>
      </c>
      <c r="C13" s="114">
        <v>-8550</v>
      </c>
      <c r="D13" s="85"/>
      <c r="E13" s="86"/>
      <c r="F13" s="1"/>
      <c r="G13" s="1"/>
    </row>
    <row r="14" spans="1:7" ht="28.5" x14ac:dyDescent="0.2">
      <c r="A14" s="6"/>
      <c r="B14" s="158" t="s">
        <v>133</v>
      </c>
      <c r="C14" s="114">
        <v>-4890</v>
      </c>
      <c r="D14" s="85"/>
      <c r="E14" s="86" t="s">
        <v>134</v>
      </c>
      <c r="F14" s="1"/>
      <c r="G14" s="1"/>
    </row>
    <row r="15" spans="1:7" ht="15" x14ac:dyDescent="0.25">
      <c r="A15" s="6"/>
      <c r="B15" s="157"/>
      <c r="C15" s="114"/>
      <c r="D15" s="85"/>
      <c r="E15" s="86"/>
      <c r="F15" s="1"/>
      <c r="G15" s="1"/>
    </row>
    <row r="16" spans="1:7" ht="15" x14ac:dyDescent="0.25">
      <c r="A16" s="6"/>
      <c r="B16" s="157"/>
      <c r="C16" s="114"/>
      <c r="D16" s="85"/>
      <c r="E16" s="86"/>
      <c r="F16" s="1"/>
      <c r="G16" s="1"/>
    </row>
    <row r="17" spans="1:7" ht="15" thickBot="1" x14ac:dyDescent="0.25">
      <c r="A17" s="6"/>
      <c r="B17" s="83"/>
      <c r="C17" s="114"/>
      <c r="D17" s="85"/>
      <c r="E17" s="86"/>
      <c r="F17" s="1"/>
      <c r="G17" s="1"/>
    </row>
    <row r="18" spans="1:7" ht="16.5" thickBot="1" x14ac:dyDescent="0.3">
      <c r="A18" s="6"/>
      <c r="B18" s="69" t="s">
        <v>1</v>
      </c>
      <c r="C18" s="70">
        <f>SUM(C3:C17)</f>
        <v>31760</v>
      </c>
      <c r="D18" s="115"/>
      <c r="E18" s="116"/>
      <c r="F18" s="1"/>
      <c r="G18" s="1"/>
    </row>
    <row r="19" spans="1:7" ht="15" x14ac:dyDescent="0.2">
      <c r="A19" s="6"/>
      <c r="B19" s="20"/>
      <c r="C19" s="18"/>
      <c r="D19" s="18"/>
      <c r="E19" s="30"/>
      <c r="F19" s="1"/>
      <c r="G19" s="1"/>
    </row>
    <row r="20" spans="1:7" s="27" customFormat="1" ht="19.5" customHeight="1" x14ac:dyDescent="0.2">
      <c r="A20" s="10"/>
      <c r="B20" s="21"/>
      <c r="C20" s="32"/>
      <c r="D20" s="32"/>
      <c r="E20" s="33"/>
      <c r="F20" s="11"/>
      <c r="G20" s="11"/>
    </row>
    <row r="21" spans="1:7" s="4" customFormat="1" ht="15" x14ac:dyDescent="0.2">
      <c r="A21" s="7"/>
      <c r="B21" s="21"/>
      <c r="C21" s="32"/>
      <c r="D21" s="32"/>
      <c r="E21" s="33"/>
      <c r="F21" s="32"/>
      <c r="G21" s="3"/>
    </row>
    <row r="22" spans="1:7" s="4" customFormat="1" ht="15.75" x14ac:dyDescent="0.25">
      <c r="A22" s="7"/>
      <c r="B22" s="19"/>
      <c r="C22" s="32"/>
      <c r="D22" s="32"/>
      <c r="E22" s="33"/>
      <c r="F22" s="3"/>
      <c r="G22" s="3"/>
    </row>
    <row r="23" spans="1:7" s="4" customFormat="1" ht="15" x14ac:dyDescent="0.2">
      <c r="A23" s="7"/>
      <c r="B23" s="21"/>
      <c r="C23" s="32"/>
      <c r="D23" s="32"/>
      <c r="E23" s="33"/>
      <c r="F23" s="3"/>
      <c r="G23" s="3"/>
    </row>
    <row r="24" spans="1:7" s="4" customFormat="1" ht="15" x14ac:dyDescent="0.2">
      <c r="A24" s="7"/>
      <c r="B24" s="34"/>
      <c r="C24" s="32"/>
      <c r="D24" s="32"/>
      <c r="E24" s="35"/>
      <c r="F24" s="3"/>
      <c r="G24" s="3"/>
    </row>
    <row r="25" spans="1:7" s="4" customFormat="1" ht="15" x14ac:dyDescent="0.2">
      <c r="A25" s="7"/>
      <c r="B25" s="21"/>
      <c r="C25" s="32"/>
      <c r="D25" s="32"/>
      <c r="E25" s="33"/>
      <c r="F25" s="3"/>
      <c r="G25" s="3"/>
    </row>
    <row r="26" spans="1:7" s="4" customFormat="1" ht="15" x14ac:dyDescent="0.2">
      <c r="A26" s="7"/>
      <c r="B26" s="21"/>
      <c r="C26" s="32"/>
      <c r="D26" s="32"/>
      <c r="E26" s="33"/>
      <c r="F26" s="3"/>
      <c r="G26" s="3"/>
    </row>
    <row r="27" spans="1:7" s="4" customFormat="1" ht="15" x14ac:dyDescent="0.2">
      <c r="A27" s="7"/>
      <c r="B27" s="21"/>
      <c r="C27" s="32"/>
      <c r="D27" s="32"/>
      <c r="E27" s="33"/>
      <c r="F27" s="3"/>
      <c r="G27" s="3"/>
    </row>
    <row r="28" spans="1:7" s="4" customFormat="1" ht="15.75" x14ac:dyDescent="0.25">
      <c r="A28" s="7"/>
      <c r="B28" s="21"/>
      <c r="C28" s="36"/>
      <c r="D28" s="32"/>
      <c r="E28" s="33"/>
      <c r="F28" s="3"/>
      <c r="G28" s="3"/>
    </row>
    <row r="29" spans="1:7" s="4" customFormat="1" ht="15" x14ac:dyDescent="0.2">
      <c r="A29" s="7"/>
      <c r="B29" s="21"/>
      <c r="C29" s="32"/>
      <c r="D29" s="32"/>
      <c r="E29" s="33"/>
      <c r="F29" s="3"/>
      <c r="G29" s="3"/>
    </row>
    <row r="30" spans="1:7" s="4" customFormat="1" ht="15.75" x14ac:dyDescent="0.25">
      <c r="A30" s="7"/>
      <c r="B30" s="19"/>
      <c r="C30" s="32"/>
      <c r="D30" s="32"/>
      <c r="E30" s="33"/>
      <c r="F30" s="3"/>
      <c r="G30" s="3"/>
    </row>
    <row r="31" spans="1:7" s="4" customFormat="1" ht="15" x14ac:dyDescent="0.2">
      <c r="A31" s="7"/>
      <c r="B31" s="21"/>
      <c r="C31" s="32"/>
      <c r="D31" s="32"/>
      <c r="E31" s="33"/>
      <c r="F31" s="3"/>
      <c r="G31" s="3"/>
    </row>
    <row r="32" spans="1:7" s="4" customFormat="1" ht="15" x14ac:dyDescent="0.2">
      <c r="A32" s="7"/>
      <c r="B32" s="21"/>
      <c r="C32" s="32"/>
      <c r="D32" s="32"/>
      <c r="E32" s="33"/>
      <c r="F32" s="3"/>
      <c r="G32" s="3"/>
    </row>
    <row r="33" spans="1:7" s="4" customFormat="1" ht="15" x14ac:dyDescent="0.2">
      <c r="A33" s="7"/>
      <c r="B33" s="21"/>
      <c r="C33" s="32"/>
      <c r="D33" s="32"/>
      <c r="E33" s="33"/>
      <c r="F33" s="3"/>
      <c r="G33" s="3"/>
    </row>
    <row r="34" spans="1:7" s="4" customFormat="1" ht="15" x14ac:dyDescent="0.2">
      <c r="A34" s="7"/>
      <c r="B34" s="21"/>
      <c r="C34" s="32"/>
      <c r="D34" s="32"/>
      <c r="E34" s="33"/>
      <c r="F34" s="3"/>
      <c r="G34" s="3"/>
    </row>
    <row r="35" spans="1:7" s="4" customFormat="1" ht="15.75" x14ac:dyDescent="0.25">
      <c r="A35" s="7"/>
      <c r="B35" s="21"/>
      <c r="C35" s="36"/>
      <c r="D35" s="32"/>
      <c r="E35" s="33"/>
      <c r="F35" s="3"/>
      <c r="G35" s="3"/>
    </row>
    <row r="36" spans="1:7" s="4" customFormat="1" ht="15.75" x14ac:dyDescent="0.25">
      <c r="A36" s="7"/>
      <c r="B36" s="19"/>
      <c r="C36" s="32"/>
      <c r="D36" s="32"/>
      <c r="E36" s="33"/>
      <c r="F36" s="3"/>
      <c r="G36" s="3"/>
    </row>
    <row r="37" spans="1:7" s="4" customFormat="1" ht="15" x14ac:dyDescent="0.2">
      <c r="A37" s="7"/>
      <c r="B37" s="21"/>
      <c r="C37" s="32"/>
      <c r="D37" s="32"/>
      <c r="E37" s="33"/>
      <c r="F37" s="3"/>
      <c r="G37" s="3"/>
    </row>
    <row r="38" spans="1:7" s="4" customFormat="1" ht="15" x14ac:dyDescent="0.2">
      <c r="A38" s="7"/>
      <c r="B38" s="21"/>
      <c r="C38" s="32"/>
      <c r="D38" s="32"/>
      <c r="E38" s="33"/>
      <c r="F38" s="3"/>
      <c r="G38" s="3"/>
    </row>
    <row r="39" spans="1:7" s="4" customFormat="1" ht="15" x14ac:dyDescent="0.2">
      <c r="A39" s="7"/>
      <c r="B39" s="21"/>
      <c r="C39" s="32"/>
      <c r="D39" s="32"/>
      <c r="E39" s="33"/>
      <c r="F39" s="3"/>
      <c r="G39" s="3"/>
    </row>
    <row r="40" spans="1:7" s="4" customFormat="1" ht="15" x14ac:dyDescent="0.2">
      <c r="A40" s="7"/>
      <c r="B40" s="21"/>
      <c r="C40" s="32"/>
      <c r="D40" s="32"/>
      <c r="E40" s="33"/>
      <c r="F40" s="3"/>
      <c r="G40" s="3"/>
    </row>
    <row r="41" spans="1:7" s="4" customFormat="1" ht="15" x14ac:dyDescent="0.2">
      <c r="A41" s="7"/>
      <c r="B41" s="21"/>
      <c r="C41" s="32"/>
      <c r="D41" s="32"/>
      <c r="E41" s="33"/>
      <c r="F41" s="3"/>
      <c r="G41" s="3"/>
    </row>
    <row r="42" spans="1:7" s="4" customFormat="1" ht="15" x14ac:dyDescent="0.2">
      <c r="A42" s="7"/>
      <c r="B42" s="21"/>
      <c r="C42" s="32"/>
      <c r="D42" s="32"/>
      <c r="E42" s="33"/>
      <c r="F42" s="3"/>
      <c r="G42" s="3"/>
    </row>
    <row r="43" spans="1:7" s="4" customFormat="1" ht="15" x14ac:dyDescent="0.2">
      <c r="A43" s="7"/>
      <c r="B43" s="21"/>
      <c r="C43" s="32"/>
      <c r="D43" s="32"/>
      <c r="E43" s="33"/>
      <c r="F43" s="3"/>
      <c r="G43" s="3"/>
    </row>
    <row r="44" spans="1:7" s="4" customFormat="1" ht="15" x14ac:dyDescent="0.2">
      <c r="A44" s="7"/>
      <c r="B44" s="21"/>
      <c r="C44" s="32"/>
      <c r="D44" s="32"/>
      <c r="E44" s="33"/>
      <c r="F44" s="3"/>
      <c r="G44" s="3"/>
    </row>
    <row r="45" spans="1:7" s="4" customFormat="1" ht="15" x14ac:dyDescent="0.2">
      <c r="A45" s="7"/>
      <c r="B45" s="21"/>
      <c r="C45" s="32"/>
      <c r="D45" s="32"/>
      <c r="E45" s="33"/>
      <c r="F45" s="3"/>
      <c r="G45" s="3"/>
    </row>
    <row r="46" spans="1:7" s="4" customFormat="1" ht="15" x14ac:dyDescent="0.2">
      <c r="A46" s="7"/>
      <c r="B46" s="21"/>
      <c r="C46" s="32"/>
      <c r="D46" s="32"/>
      <c r="E46" s="33"/>
      <c r="F46" s="3"/>
      <c r="G46" s="3"/>
    </row>
    <row r="47" spans="1:7" s="4" customFormat="1" ht="15" x14ac:dyDescent="0.2">
      <c r="A47" s="7"/>
      <c r="B47" s="21"/>
      <c r="C47" s="32"/>
      <c r="D47" s="32"/>
      <c r="E47" s="33"/>
      <c r="F47" s="3"/>
      <c r="G47" s="3"/>
    </row>
    <row r="48" spans="1:7" s="4" customFormat="1" ht="15" x14ac:dyDescent="0.2">
      <c r="A48" s="7"/>
      <c r="B48" s="21"/>
      <c r="C48" s="32"/>
      <c r="D48" s="32"/>
      <c r="E48" s="33"/>
      <c r="F48" s="3"/>
      <c r="G48" s="3"/>
    </row>
    <row r="49" spans="1:7" s="4" customFormat="1" ht="15" x14ac:dyDescent="0.2">
      <c r="A49" s="7"/>
      <c r="B49" s="21"/>
      <c r="C49" s="32"/>
      <c r="D49" s="32"/>
      <c r="E49" s="33"/>
      <c r="F49" s="3"/>
      <c r="G49" s="3"/>
    </row>
    <row r="50" spans="1:7" s="4" customFormat="1" ht="15" x14ac:dyDescent="0.2">
      <c r="A50" s="7"/>
      <c r="B50" s="21"/>
      <c r="C50" s="32"/>
      <c r="D50" s="32"/>
      <c r="E50" s="33"/>
      <c r="F50" s="3"/>
      <c r="G50" s="3"/>
    </row>
    <row r="51" spans="1:7" s="4" customFormat="1" ht="15.75" x14ac:dyDescent="0.25">
      <c r="A51" s="7"/>
      <c r="B51" s="19"/>
      <c r="C51" s="32"/>
      <c r="D51" s="32"/>
      <c r="E51" s="33"/>
      <c r="F51" s="3"/>
      <c r="G51" s="3"/>
    </row>
    <row r="52" spans="1:7" s="4" customFormat="1" ht="15" x14ac:dyDescent="0.2">
      <c r="A52" s="7"/>
      <c r="B52" s="34"/>
      <c r="C52" s="32"/>
      <c r="D52" s="32"/>
      <c r="E52" s="37"/>
      <c r="F52" s="3"/>
      <c r="G52" s="3"/>
    </row>
    <row r="53" spans="1:7" s="4" customFormat="1" ht="15" x14ac:dyDescent="0.2">
      <c r="A53" s="7"/>
      <c r="B53" s="21"/>
      <c r="C53" s="32"/>
      <c r="D53" s="32"/>
      <c r="E53" s="33"/>
      <c r="F53" s="3"/>
      <c r="G53" s="3"/>
    </row>
    <row r="54" spans="1:7" s="4" customFormat="1" ht="15" x14ac:dyDescent="0.2">
      <c r="A54" s="7"/>
      <c r="B54" s="21"/>
      <c r="C54" s="32"/>
      <c r="D54" s="32"/>
      <c r="E54" s="33"/>
      <c r="F54" s="3"/>
      <c r="G54" s="3"/>
    </row>
    <row r="55" spans="1:7" s="4" customFormat="1" ht="15" x14ac:dyDescent="0.2">
      <c r="A55" s="7"/>
      <c r="B55" s="21"/>
      <c r="C55" s="38"/>
      <c r="D55" s="32"/>
      <c r="E55" s="33"/>
      <c r="F55" s="3"/>
      <c r="G55" s="3"/>
    </row>
    <row r="56" spans="1:7" s="4" customFormat="1" ht="15.75" x14ac:dyDescent="0.25">
      <c r="A56" s="7"/>
      <c r="B56" s="21"/>
      <c r="C56" s="39"/>
      <c r="D56" s="32"/>
      <c r="E56" s="33"/>
      <c r="F56" s="3"/>
      <c r="G56" s="3"/>
    </row>
    <row r="57" spans="1:7" s="4" customFormat="1" ht="15" x14ac:dyDescent="0.2">
      <c r="A57" s="7"/>
      <c r="B57" s="21"/>
      <c r="C57" s="32"/>
      <c r="D57" s="32"/>
      <c r="E57" s="33"/>
      <c r="F57" s="3"/>
      <c r="G57" s="3"/>
    </row>
    <row r="58" spans="1:7" s="4" customFormat="1" ht="15" x14ac:dyDescent="0.2">
      <c r="A58" s="7"/>
      <c r="B58" s="21"/>
      <c r="C58" s="32"/>
      <c r="D58" s="32"/>
      <c r="E58" s="33"/>
      <c r="F58" s="3"/>
      <c r="G58" s="3"/>
    </row>
    <row r="59" spans="1:7" s="4" customFormat="1" ht="15" x14ac:dyDescent="0.2">
      <c r="A59" s="7"/>
      <c r="B59" s="21"/>
      <c r="C59" s="32"/>
      <c r="D59" s="32"/>
      <c r="E59" s="33"/>
      <c r="F59" s="3"/>
      <c r="G59" s="3"/>
    </row>
    <row r="60" spans="1:7" s="4" customFormat="1" ht="15" x14ac:dyDescent="0.2">
      <c r="A60" s="7"/>
      <c r="B60" s="40"/>
      <c r="C60" s="32"/>
      <c r="D60" s="32"/>
      <c r="E60" s="33"/>
      <c r="F60" s="3"/>
      <c r="G60" s="3"/>
    </row>
    <row r="61" spans="1:7" s="4" customFormat="1" ht="15" x14ac:dyDescent="0.2">
      <c r="A61" s="7"/>
      <c r="B61" s="21"/>
      <c r="C61" s="32"/>
      <c r="D61" s="32"/>
      <c r="E61" s="33"/>
      <c r="F61" s="3"/>
      <c r="G61" s="3"/>
    </row>
    <row r="62" spans="1:7" s="4" customFormat="1" ht="15" x14ac:dyDescent="0.2">
      <c r="A62" s="7"/>
      <c r="B62" s="21"/>
      <c r="C62" s="32"/>
      <c r="D62" s="32"/>
      <c r="E62" s="33"/>
      <c r="F62" s="3"/>
      <c r="G62" s="3"/>
    </row>
    <row r="63" spans="1:7" s="4" customFormat="1" ht="15" x14ac:dyDescent="0.2">
      <c r="A63" s="7"/>
      <c r="B63" s="41"/>
      <c r="C63" s="32"/>
      <c r="D63" s="32"/>
      <c r="E63" s="33"/>
      <c r="F63" s="3"/>
      <c r="G63" s="3"/>
    </row>
    <row r="64" spans="1:7" s="4" customFormat="1" ht="15" x14ac:dyDescent="0.2">
      <c r="A64" s="7"/>
      <c r="B64" s="21"/>
      <c r="C64" s="42"/>
      <c r="D64" s="42"/>
      <c r="E64" s="43"/>
      <c r="F64" s="3"/>
      <c r="G64" s="3"/>
    </row>
    <row r="65" spans="1:7" s="4" customFormat="1" ht="15" x14ac:dyDescent="0.2">
      <c r="A65" s="7"/>
      <c r="B65" s="21"/>
      <c r="C65" s="44"/>
      <c r="D65" s="44"/>
      <c r="E65" s="43"/>
      <c r="F65" s="3"/>
      <c r="G65" s="3"/>
    </row>
    <row r="66" spans="1:7" s="4" customFormat="1" ht="20.25" customHeight="1" x14ac:dyDescent="0.2">
      <c r="A66" s="7"/>
      <c r="B66" s="45"/>
      <c r="C66" s="46"/>
      <c r="D66" s="46"/>
      <c r="E66" s="47"/>
      <c r="F66" s="3"/>
      <c r="G66" s="3"/>
    </row>
    <row r="67" spans="1:7" s="4" customFormat="1" ht="15" x14ac:dyDescent="0.2">
      <c r="A67" s="7"/>
      <c r="B67" s="21"/>
      <c r="C67" s="42"/>
      <c r="D67" s="42"/>
      <c r="E67" s="43"/>
      <c r="F67" s="3"/>
      <c r="G67" s="3"/>
    </row>
    <row r="68" spans="1:7" s="4" customFormat="1" ht="15" x14ac:dyDescent="0.2">
      <c r="A68" s="7"/>
      <c r="B68" s="21"/>
      <c r="C68" s="42"/>
      <c r="D68" s="48"/>
      <c r="E68" s="49"/>
      <c r="F68" s="3"/>
      <c r="G68" s="3"/>
    </row>
    <row r="69" spans="1:7" s="4" customFormat="1" ht="15" x14ac:dyDescent="0.2">
      <c r="A69" s="7"/>
      <c r="B69" s="21"/>
      <c r="C69" s="42"/>
      <c r="D69" s="42"/>
      <c r="E69" s="43"/>
      <c r="F69" s="3"/>
      <c r="G69" s="3"/>
    </row>
    <row r="70" spans="1:7" s="4" customFormat="1" ht="15" x14ac:dyDescent="0.2">
      <c r="A70" s="7"/>
      <c r="B70" s="21"/>
      <c r="C70" s="32"/>
      <c r="D70" s="32"/>
      <c r="E70" s="33"/>
      <c r="F70" s="3"/>
      <c r="G70" s="3"/>
    </row>
    <row r="71" spans="1:7" s="4" customFormat="1" ht="15" x14ac:dyDescent="0.2">
      <c r="A71" s="7"/>
      <c r="B71" s="21"/>
      <c r="C71" s="42"/>
      <c r="D71" s="42"/>
      <c r="E71" s="43"/>
      <c r="F71" s="3"/>
      <c r="G71" s="3"/>
    </row>
    <row r="72" spans="1:7" s="4" customFormat="1" x14ac:dyDescent="0.2">
      <c r="A72" s="7"/>
      <c r="B72" s="9"/>
      <c r="C72" s="9"/>
      <c r="D72" s="9"/>
      <c r="E72" s="9"/>
      <c r="F72" s="3"/>
      <c r="G72" s="3"/>
    </row>
    <row r="73" spans="1:7" s="4" customFormat="1" x14ac:dyDescent="0.2">
      <c r="A73" s="7"/>
      <c r="B73" s="50"/>
      <c r="C73" s="50"/>
      <c r="D73" s="50"/>
      <c r="E73" s="50"/>
      <c r="F73" s="3"/>
      <c r="G73" s="3"/>
    </row>
    <row r="74" spans="1:7" s="4" customFormat="1" ht="36.75" customHeight="1" x14ac:dyDescent="0.2">
      <c r="A74" s="7"/>
      <c r="B74" s="9"/>
      <c r="C74" s="9"/>
      <c r="D74" s="9"/>
      <c r="E74" s="9"/>
      <c r="F74" s="3"/>
      <c r="G74" s="3"/>
    </row>
    <row r="75" spans="1:7" s="4" customFormat="1" x14ac:dyDescent="0.2">
      <c r="A75" s="7"/>
      <c r="B75" s="3"/>
      <c r="C75" s="51"/>
      <c r="D75" s="3"/>
      <c r="E75" s="3"/>
      <c r="F75" s="3"/>
      <c r="G75" s="3"/>
    </row>
    <row r="76" spans="1:7" s="4" customFormat="1" ht="15" x14ac:dyDescent="0.2">
      <c r="A76" s="7"/>
      <c r="B76" s="52"/>
      <c r="C76" s="53"/>
      <c r="D76" s="3"/>
      <c r="E76" s="3"/>
      <c r="F76" s="3"/>
      <c r="G76" s="3"/>
    </row>
    <row r="77" spans="1:7" s="4" customFormat="1" ht="15" x14ac:dyDescent="0.2">
      <c r="B77" s="52"/>
      <c r="C77" s="53"/>
      <c r="D77" s="3"/>
      <c r="E77" s="3"/>
      <c r="F77" s="3"/>
      <c r="G77" s="3"/>
    </row>
    <row r="78" spans="1:7" s="4" customFormat="1" ht="15" x14ac:dyDescent="0.2">
      <c r="B78" s="52"/>
      <c r="C78" s="3"/>
      <c r="D78" s="3"/>
      <c r="E78" s="3"/>
      <c r="F78" s="3"/>
      <c r="G78" s="3"/>
    </row>
    <row r="79" spans="1:7" s="4" customFormat="1" ht="15" x14ac:dyDescent="0.2">
      <c r="B79" s="52"/>
      <c r="C79" s="3"/>
      <c r="D79" s="3"/>
      <c r="E79" s="3"/>
      <c r="F79" s="3"/>
      <c r="G79" s="3"/>
    </row>
    <row r="80" spans="1:7" s="4" customFormat="1" ht="15" x14ac:dyDescent="0.2">
      <c r="B80" s="52"/>
      <c r="C80" s="3"/>
      <c r="D80" s="3"/>
      <c r="E80" s="3"/>
      <c r="F80" s="3"/>
      <c r="G80" s="3"/>
    </row>
    <row r="81" spans="2:7" s="4" customFormat="1" ht="15" x14ac:dyDescent="0.2">
      <c r="B81" s="52"/>
      <c r="C81" s="3"/>
      <c r="D81" s="3"/>
      <c r="E81" s="3"/>
      <c r="F81" s="3"/>
      <c r="G81" s="3"/>
    </row>
    <row r="82" spans="2:7" s="4" customFormat="1" ht="15" x14ac:dyDescent="0.2">
      <c r="B82" s="52"/>
      <c r="C82" s="3"/>
      <c r="D82" s="3"/>
      <c r="E82" s="3"/>
      <c r="F82" s="3"/>
      <c r="G82" s="3"/>
    </row>
    <row r="83" spans="2:7" s="4" customFormat="1" ht="15" x14ac:dyDescent="0.2">
      <c r="B83" s="52"/>
    </row>
    <row r="84" spans="2:7" s="4" customFormat="1" ht="15" x14ac:dyDescent="0.2">
      <c r="B84" s="52"/>
    </row>
    <row r="85" spans="2:7" s="4" customFormat="1" ht="15" x14ac:dyDescent="0.2">
      <c r="B85" s="52"/>
    </row>
    <row r="86" spans="2:7" s="4" customFormat="1" ht="15" x14ac:dyDescent="0.2">
      <c r="B86" s="52"/>
    </row>
    <row r="87" spans="2:7" s="4" customFormat="1" ht="15" x14ac:dyDescent="0.2">
      <c r="B87" s="52"/>
    </row>
    <row r="88" spans="2:7" s="4" customFormat="1" ht="15" x14ac:dyDescent="0.2">
      <c r="B88" s="52"/>
    </row>
    <row r="89" spans="2:7" s="4" customFormat="1" ht="15" x14ac:dyDescent="0.2">
      <c r="B89" s="52"/>
    </row>
    <row r="90" spans="2:7" s="4" customFormat="1" ht="15" x14ac:dyDescent="0.2">
      <c r="B90" s="52"/>
    </row>
    <row r="91" spans="2:7" s="4" customFormat="1" ht="15" x14ac:dyDescent="0.2">
      <c r="B91" s="52"/>
    </row>
    <row r="92" spans="2:7" ht="15" x14ac:dyDescent="0.2">
      <c r="B92" s="29"/>
    </row>
    <row r="93" spans="2:7" ht="15" x14ac:dyDescent="0.2">
      <c r="B93" s="29"/>
    </row>
    <row r="94" spans="2:7" ht="15" x14ac:dyDescent="0.2">
      <c r="B94" s="29"/>
    </row>
    <row r="95" spans="2:7" ht="15" x14ac:dyDescent="0.2">
      <c r="B95" s="29"/>
    </row>
    <row r="96" spans="2:7" ht="15" x14ac:dyDescent="0.2">
      <c r="B96" s="29"/>
    </row>
    <row r="97" spans="2:2" ht="15" x14ac:dyDescent="0.2">
      <c r="B97" s="29"/>
    </row>
    <row r="98" spans="2:2" ht="15" x14ac:dyDescent="0.2">
      <c r="B98" s="29"/>
    </row>
  </sheetData>
  <mergeCells count="1">
    <mergeCell ref="D1:E1"/>
  </mergeCells>
  <pageMargins left="0.36" right="0.28999999999999998" top="0.67" bottom="0.77" header="0.37" footer="0.45"/>
  <pageSetup paperSize="9" scale="96" fitToHeight="0" orientation="landscape" horizontalDpi="4294967293" verticalDpi="300" r:id="rId1"/>
  <headerFooter alignWithMargins="0">
    <oddFooter>&amp;R&amp;8&amp;F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535C-5481-4E74-AB1A-4A2E128275B0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273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15579.55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60196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8334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1557.97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1557.97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280325.48999999993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260959.52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600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2336.81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1090.57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155.79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275842.69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35296.879999999997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28572.51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11546.95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7632.48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83048.819999999992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3178.26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3271.73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2492.71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18692.7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425.34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467.38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354.78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401.93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233.69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1331</v>
      </c>
      <c r="D50" s="98"/>
      <c r="E50" s="81" t="s">
        <v>308</v>
      </c>
      <c r="F50" s="111"/>
    </row>
    <row r="51" spans="1:6" s="112" customFormat="1" ht="14.25" x14ac:dyDescent="0.2">
      <c r="A51" s="107"/>
      <c r="B51" s="97" t="s">
        <v>101</v>
      </c>
      <c r="C51" s="79">
        <v>467.38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425.34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397.27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74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260.17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93.48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1184.04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355.2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473.57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165.14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193.17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1816.57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93.48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110.62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14473.550000000001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3303</v>
      </c>
      <c r="D72" s="98"/>
      <c r="E72" s="81" t="s">
        <v>288</v>
      </c>
      <c r="F72" s="111"/>
    </row>
    <row r="73" spans="1:6" s="112" customFormat="1" ht="14.25" x14ac:dyDescent="0.2">
      <c r="A73" s="107"/>
      <c r="B73" s="97" t="s">
        <v>150</v>
      </c>
      <c r="C73" s="79">
        <v>8000</v>
      </c>
      <c r="D73" s="98"/>
      <c r="E73" s="81" t="s">
        <v>291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77.91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124.61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367.2</v>
      </c>
      <c r="D77" s="98"/>
      <c r="E77" s="81" t="s">
        <v>316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467.38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12463.71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3115.89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1661.06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54.83</v>
      </c>
      <c r="D83" s="98"/>
      <c r="E83" s="81" t="s">
        <v>300</v>
      </c>
      <c r="F83" s="111"/>
    </row>
    <row r="84" spans="1:6" s="112" customFormat="1" ht="15" x14ac:dyDescent="0.25">
      <c r="A84" s="107"/>
      <c r="B84" s="97"/>
      <c r="C84" s="134">
        <f>SUM(C72:C83)</f>
        <v>30815.59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934.79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245.47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517.24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467.38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2164.88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576.42999999999995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133.99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3894.8874999999998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5005.3074999999999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467878.97750000004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-187553.4875000001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'2036-37'!C111</f>
        <v>-1699678.0225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280325.48999999993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467878.97750000004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-1887231.51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CDE3-6A0C-4EC1-98B9-D989BD2A5BF8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258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16046.94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60196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8334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1604.71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1604.71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280886.36000000004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268788.31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600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2406.91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1123.29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160.46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283778.96999999997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36002.82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29429.68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11777.89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7785.13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84995.520000000004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3273.61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3369.88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2567.4899999999998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18960.980000000003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438.1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481.4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365.42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413.99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240.7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1331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481.4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438.1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409.19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74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267.97000000000003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96.28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1219.56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365.86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487.78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170.09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198.96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1871.07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96.28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113.94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14711.090000000002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3303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80.25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128.35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367.2</v>
      </c>
      <c r="D77" s="98"/>
      <c r="E77" s="81" t="s">
        <v>316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481.4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12837.62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3209.37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1710.89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54.83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23552.91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962.83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252.83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532.76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481.4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2229.8200000000002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593.72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138.1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4011.7350000000001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5143.5550000000003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471208.28499999997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-190321.92499999993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'2037-38'!C111</f>
        <v>-1887231.51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280886.36000000004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471208.28499999997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-2077553.4349999998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B19DA-08E8-4438-97CB-A57A6C97E675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274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16528.349999999999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60196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8334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1652.85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1652.85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281464.04999999993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276851.96000000002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600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2479.12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1156.99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165.27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291953.34000000003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36722.879999999997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30018.27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12013.45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7940.83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86695.43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3371.82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3470.98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2644.51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19237.309999999998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451.24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495.84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376.38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426.41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247.92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1331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495.84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451.24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421.46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74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276.10000000000002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99.17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1256.1500000000001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376.83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502.41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175.19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204.93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1927.2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99.17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117.36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14955.84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3303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82.66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132.19999999999999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367.2</v>
      </c>
      <c r="D77" s="98"/>
      <c r="E77" s="81" t="s">
        <v>316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495.84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13222.75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3305.65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1762.22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54.83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24106.350000000006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991.71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260.41000000000003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548.74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495.84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2296.7000000000003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611.53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142.24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4132.0874999999996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5285.8575000000001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482366.26750000007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-200902.21750000014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'2038-39'!C111</f>
        <v>-2077553.4349999998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281464.04999999993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482366.26750000007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-2278455.6524999999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D1B6-151F-48ED-A850-E53BDD332F50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275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17024.2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63205</v>
      </c>
      <c r="D5" s="80"/>
      <c r="E5" s="81" t="s">
        <v>256</v>
      </c>
      <c r="F5" s="111"/>
    </row>
    <row r="6" spans="1:6" s="112" customFormat="1" ht="15.95" customHeight="1" x14ac:dyDescent="0.2">
      <c r="A6" s="107"/>
      <c r="B6" s="78" t="s">
        <v>13</v>
      </c>
      <c r="C6" s="79">
        <v>8750</v>
      </c>
      <c r="D6" s="80"/>
      <c r="E6" s="81" t="s">
        <v>257</v>
      </c>
      <c r="F6" s="111"/>
    </row>
    <row r="7" spans="1:6" s="112" customFormat="1" ht="15.95" customHeight="1" x14ac:dyDescent="0.2">
      <c r="A7" s="107"/>
      <c r="B7" s="78" t="s">
        <v>110</v>
      </c>
      <c r="C7" s="79">
        <v>1702.43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1702.43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285484.06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285157.52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500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2553.4899999999998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1191.7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170.23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300272.94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37457.339999999997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30618.63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12253.72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8099.65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88429.34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3472.97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3575.11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2723.84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19521.919999999998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464.78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510.71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387.67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439.2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255.36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1331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510.71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464.78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434.1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76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284.38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102.14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1293.83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388.13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517.48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180.44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211.08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1985.02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102.14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120.88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15209.829999999998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3468.15</v>
      </c>
      <c r="D72" s="98"/>
      <c r="E72" s="81" t="s">
        <v>288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85.14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136.16999999999999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385.44</v>
      </c>
      <c r="D77" s="98"/>
      <c r="E77" s="81" t="s">
        <v>317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510.71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13619.43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3404.82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1815.09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54.83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24859.780000000002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1021.46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268.22000000000003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565.20000000000005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510.71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2365.59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629.87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146.51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4256.05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5432.43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493927.27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-208443.21000000002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'2039-40'!C111</f>
        <v>-2278455.6524999999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285484.06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493927.27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-2486898.8624999998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7A593-89A6-4E12-BA83-AED4414CA0E7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276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17534.93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8750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8750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1753.51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1753.51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231641.95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293712.25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500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2630.09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1227.45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175.34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308945.13000000006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38206.49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31231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12498.79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8264.64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90200.92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3577.16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3682.36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2805.55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19815.07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478.72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526.03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399.3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452.38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263.02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1331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526.03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478.72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447.12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76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441.22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292.91000000000003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105.2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1332.64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399.77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533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185.85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217.41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2044.57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105.2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124.51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15910.6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3468.15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87.69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140.25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385.44</v>
      </c>
      <c r="D77" s="98"/>
      <c r="E77" s="81" t="s">
        <v>317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526.03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14028.01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3506.96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1869.54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54.83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25446.9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1052.0999999999999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276.27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582.16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526.03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2436.5599999999995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648.77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150.9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4383.7325000000001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5583.4025000000001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506174.02250000008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-274532.07250000007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'2040-41'!C111</f>
        <v>-2486898.8624999998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231641.95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506174.02250000008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-2761430.9349999996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1741-AC33-4B25-9FCA-A8743A5780DC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259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18060.98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63205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8750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1806.11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1806.11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286728.19999999995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302523.62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500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2708.99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1264.27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180.6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317877.48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38970.620000000003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31855.62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12748.76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8429.93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92004.93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3684.47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3792.83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2889.72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20117.02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493.08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541.80999999999995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411.28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465.95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270.91000000000003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1464</v>
      </c>
      <c r="D50" s="98"/>
      <c r="E50" s="81" t="s">
        <v>309</v>
      </c>
      <c r="F50" s="111"/>
    </row>
    <row r="51" spans="1:6" s="112" customFormat="1" ht="14.25" x14ac:dyDescent="0.2">
      <c r="A51" s="107"/>
      <c r="B51" s="97" t="s">
        <v>101</v>
      </c>
      <c r="C51" s="79">
        <v>541.80999999999995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493.08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460.53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76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301.7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108.36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1372.62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411.76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548.99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191.42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223.93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2105.91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108.36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128.24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15869.74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3468.15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8000</v>
      </c>
      <c r="D73" s="98"/>
      <c r="E73" s="81" t="s">
        <v>292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90.32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144.46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385.44</v>
      </c>
      <c r="D77" s="98"/>
      <c r="E77" s="81" t="s">
        <v>317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541.80999999999995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14448.85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3612.17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1925.63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60.31</v>
      </c>
      <c r="D83" s="98"/>
      <c r="E83" s="81" t="s">
        <v>301</v>
      </c>
      <c r="F83" s="111"/>
    </row>
    <row r="84" spans="1:6" s="112" customFormat="1" ht="15" x14ac:dyDescent="0.25">
      <c r="A84" s="107"/>
      <c r="B84" s="97"/>
      <c r="C84" s="134">
        <f>SUM(C72:C83)</f>
        <v>33857.139999999992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1083.6600000000001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284.56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599.62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541.80999999999995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2509.65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668.23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155.43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4515.2449999999999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5738.9049999999997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525810.30500000005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-239082.1050000001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'2041-42'!C111</f>
        <v>-2761430.9349999996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286728.19999999995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525810.30500000005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-3000513.0399999996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2FA9-A16B-4227-9986-CFD6D973F0EC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277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18602.810000000001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63205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8750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1860.3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1860.3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287378.40999999997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311599.33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500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2790.26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1302.2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186.02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327077.81000000006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39750.03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32492.73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13003.73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8598.5300000000007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93845.01999999999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3795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3906.61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2976.41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20428.02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507.87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558.05999999999995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423.62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479.93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279.04000000000002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1464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558.05999999999995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507.87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474.34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78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310.75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111.61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1413.8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424.11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565.46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197.16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230.65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2169.09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111.61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132.09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16147.12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3641.56</v>
      </c>
      <c r="D72" s="98"/>
      <c r="E72" s="81" t="s">
        <v>288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93.03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148.79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404.64</v>
      </c>
      <c r="D77" s="98"/>
      <c r="E77" s="81" t="s">
        <v>318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558.05999999999995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14882.31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3720.53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1983.4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60.31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26872.63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1116.17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293.10000000000002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617.61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558.05999999999995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2584.94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688.28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160.09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4650.7025000000003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5899.0725000000002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530690.05249999999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-243311.64250000002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'2042-43'!C111</f>
        <v>-3000513.0399999996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287378.40999999997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530690.05249999999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-3243824.6824999992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F697F-5FBE-420B-9CC7-5B3967089BB7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278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19160.89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63205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8750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1916.11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1916.11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288048.11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320947.31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500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2873.97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1341.27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191.6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336554.14999999997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40545.03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33142.58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13263.8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8770.5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95721.91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3908.85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4023.81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3065.7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20748.36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523.11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574.79999999999995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436.33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494.33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287.41000000000003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1464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574.79999999999995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523.11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488.57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78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320.07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114.96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1456.21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436.83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582.41999999999996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203.07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237.57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2234.16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114.96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136.05000000000001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16430.759999999995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3641.56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95.82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153.25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404.64</v>
      </c>
      <c r="D77" s="98"/>
      <c r="E77" s="81" t="s">
        <v>318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574.79999999999995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15328.78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3832.14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2042.9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60.31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27514.200000000004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1149.6500000000001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301.89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636.14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574.79999999999995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2662.4799999999996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708.93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164.89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4790.2224999999999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6064.0424999999996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543531.34249999991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-255483.23249999993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'2043-44'!C111</f>
        <v>-3243824.6824999992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288048.11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543531.34249999991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-3499307.9149999991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7754-B8A7-4B2C-8B39-405C6DF1CF38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279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19735.72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66365</v>
      </c>
      <c r="D5" s="80"/>
      <c r="E5" s="81" t="s">
        <v>256</v>
      </c>
      <c r="F5" s="111"/>
    </row>
    <row r="6" spans="1:6" s="112" customFormat="1" ht="15.95" customHeight="1" x14ac:dyDescent="0.2">
      <c r="A6" s="107"/>
      <c r="B6" s="78" t="s">
        <v>13</v>
      </c>
      <c r="C6" s="79">
        <v>9187</v>
      </c>
      <c r="D6" s="80"/>
      <c r="E6" s="81" t="s">
        <v>257</v>
      </c>
      <c r="F6" s="111"/>
    </row>
    <row r="7" spans="1:6" s="112" customFormat="1" ht="15.95" customHeight="1" x14ac:dyDescent="0.2">
      <c r="A7" s="107"/>
      <c r="B7" s="78" t="s">
        <v>110</v>
      </c>
      <c r="C7" s="79">
        <v>1973.59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1973.59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292334.90000000002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330575.73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500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2960.19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1381.51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197.35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346314.77999999997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41355.93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33805.43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13661.71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9033.61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97856.680000000008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4026.11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4144.5200000000004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3157.67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21078.300000000003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538.79999999999995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592.04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241.6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273.70999999999998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296.02999999999997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1464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592.04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538.79999999999995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503.23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78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329.67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118.41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1499.9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449.93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599.89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209.16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244.7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2301.1799999999998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118.41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140.13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16279.63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3641.56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98.69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157.85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404.64</v>
      </c>
      <c r="D77" s="98"/>
      <c r="E77" s="81" t="s">
        <v>318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592.04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15788.64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3947.1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2104.19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60.31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28175.019999999997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1184.1400000000001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310.95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655.22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592.04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2742.3500000000004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730.2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169.84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4933.93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6233.97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556516.16999999993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-264181.2699999999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'2044-45'!C111</f>
        <v>-3499307.9149999991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292334.90000000002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556516.16999999993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-3763489.1849999991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41BB2-4C9F-44F0-A1C9-93A26DBF2C74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280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20327.79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66365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9187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2032.8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2032.8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293045.39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340493.03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500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3048.99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1422.95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203.27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356368.24000000005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42183.05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34819.589999999997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13934.94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9214.2800000000007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100151.86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4146.8900000000003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4268.8500000000004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3252.4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21418.14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554.96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609.79999999999995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248.85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281.92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304.91000000000003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1464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609.79999999999995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554.96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518.33000000000004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80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485.34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339.56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121.96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1544.9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463.43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617.89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215.43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252.04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2370.21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121.96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144.33000000000001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17054.580000000002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3823.64</v>
      </c>
      <c r="D72" s="98"/>
      <c r="E72" s="81" t="s">
        <v>288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101.65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162.58000000000001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424.8</v>
      </c>
      <c r="D77" s="98"/>
      <c r="E77" s="81" t="s">
        <v>319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609.79999999999995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16262.3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4065.51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2167.31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60.31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29057.9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1219.6600000000001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320.27999999999997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674.88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609.79999999999995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2824.62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752.11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174.93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5081.9475000000002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6408.9875000000002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571119.76750000007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-278074.37750000006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'2045-46'!C111</f>
        <v>-3763489.1849999991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293045.39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571119.76750000007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-4041563.5624999991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6188-F727-4013-9986-9679DD67E02A}">
  <sheetPr>
    <pageSetUpPr fitToPage="1"/>
  </sheetPr>
  <dimension ref="A1:I122"/>
  <sheetViews>
    <sheetView tabSelected="1" workbookViewId="0">
      <selection activeCell="B16" sqref="B16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7.5703125" style="181" customWidth="1"/>
    <col min="4" max="4" width="35.5703125" style="2" customWidth="1"/>
    <col min="5" max="5" width="14" style="181" customWidth="1"/>
    <col min="6" max="6" width="16.42578125" style="2" customWidth="1"/>
    <col min="7" max="7" width="7.5703125" style="2" customWidth="1"/>
    <col min="8" max="8" width="110.5703125" style="2" customWidth="1"/>
    <col min="9" max="16384" width="20.85546875" style="2"/>
  </cols>
  <sheetData>
    <row r="1" spans="1:9" ht="48.95" customHeight="1" thickBot="1" x14ac:dyDescent="0.35">
      <c r="A1" s="6"/>
      <c r="B1" s="192" t="s">
        <v>222</v>
      </c>
      <c r="C1" s="192"/>
      <c r="D1" s="192"/>
      <c r="E1" s="192"/>
      <c r="F1" s="23"/>
      <c r="G1" s="191" t="s">
        <v>14</v>
      </c>
      <c r="H1" s="191"/>
    </row>
    <row r="2" spans="1:9" s="15" customFormat="1" ht="30" customHeight="1" x14ac:dyDescent="0.2">
      <c r="A2" s="25"/>
      <c r="B2" s="57" t="s">
        <v>181</v>
      </c>
      <c r="C2" s="66" t="s">
        <v>17</v>
      </c>
      <c r="D2" s="57" t="s">
        <v>219</v>
      </c>
      <c r="E2" s="66" t="s">
        <v>17</v>
      </c>
      <c r="F2" s="66" t="s">
        <v>173</v>
      </c>
      <c r="G2" s="57"/>
      <c r="H2" s="59" t="s">
        <v>30</v>
      </c>
      <c r="I2" s="164"/>
    </row>
    <row r="3" spans="1:9" s="112" customFormat="1" ht="15.95" customHeight="1" x14ac:dyDescent="0.2">
      <c r="A3" s="107"/>
      <c r="B3" s="78" t="s">
        <v>15</v>
      </c>
      <c r="C3" s="165">
        <v>191500</v>
      </c>
      <c r="D3" s="78" t="s">
        <v>15</v>
      </c>
      <c r="E3" s="165">
        <v>191500</v>
      </c>
      <c r="F3" s="79">
        <f t="shared" ref="F3:F12" si="0">C3-E3</f>
        <v>0</v>
      </c>
      <c r="G3" s="80"/>
      <c r="H3" s="81" t="s">
        <v>107</v>
      </c>
      <c r="I3" s="111"/>
    </row>
    <row r="4" spans="1:9" s="112" customFormat="1" ht="15.95" customHeight="1" x14ac:dyDescent="0.2">
      <c r="A4" s="107"/>
      <c r="B4" s="78" t="s">
        <v>19</v>
      </c>
      <c r="C4" s="165">
        <v>10000</v>
      </c>
      <c r="D4" s="78"/>
      <c r="E4" s="165">
        <v>0</v>
      </c>
      <c r="F4" s="79">
        <f t="shared" si="0"/>
        <v>10000</v>
      </c>
      <c r="G4" s="80"/>
      <c r="H4" s="81" t="s">
        <v>174</v>
      </c>
      <c r="I4" s="111"/>
    </row>
    <row r="5" spans="1:9" s="112" customFormat="1" ht="15.95" customHeight="1" x14ac:dyDescent="0.2">
      <c r="A5" s="107"/>
      <c r="B5" s="78" t="s">
        <v>24</v>
      </c>
      <c r="C5" s="165">
        <v>52000</v>
      </c>
      <c r="D5" s="78" t="s">
        <v>24</v>
      </c>
      <c r="E5" s="165">
        <v>2000</v>
      </c>
      <c r="F5" s="79">
        <f t="shared" si="0"/>
        <v>50000</v>
      </c>
      <c r="G5" s="80"/>
      <c r="H5" s="81" t="s">
        <v>177</v>
      </c>
      <c r="I5" s="111"/>
    </row>
    <row r="6" spans="1:9" s="112" customFormat="1" ht="15.95" customHeight="1" x14ac:dyDescent="0.2">
      <c r="A6" s="107"/>
      <c r="B6" s="78" t="s">
        <v>13</v>
      </c>
      <c r="C6" s="165">
        <v>7200</v>
      </c>
      <c r="D6" s="78"/>
      <c r="E6" s="165">
        <v>0</v>
      </c>
      <c r="F6" s="79">
        <f t="shared" si="0"/>
        <v>7200</v>
      </c>
      <c r="G6" s="80"/>
      <c r="H6" s="81" t="s">
        <v>178</v>
      </c>
      <c r="I6" s="111"/>
    </row>
    <row r="7" spans="1:9" s="112" customFormat="1" ht="15.95" customHeight="1" x14ac:dyDescent="0.2">
      <c r="A7" s="107"/>
      <c r="B7" s="78" t="s">
        <v>110</v>
      </c>
      <c r="C7" s="165">
        <v>1000</v>
      </c>
      <c r="D7" s="78"/>
      <c r="E7" s="165">
        <v>0</v>
      </c>
      <c r="F7" s="79">
        <f t="shared" si="0"/>
        <v>1000</v>
      </c>
      <c r="G7" s="80"/>
      <c r="H7" s="82" t="s">
        <v>111</v>
      </c>
      <c r="I7" s="111"/>
    </row>
    <row r="8" spans="1:9" s="112" customFormat="1" ht="15.95" customHeight="1" x14ac:dyDescent="0.2">
      <c r="A8" s="107"/>
      <c r="B8" s="78" t="s">
        <v>25</v>
      </c>
      <c r="C8" s="165">
        <v>10000</v>
      </c>
      <c r="D8" s="78"/>
      <c r="E8" s="165">
        <v>0</v>
      </c>
      <c r="F8" s="79">
        <f t="shared" si="0"/>
        <v>10000</v>
      </c>
      <c r="G8" s="80"/>
      <c r="H8" s="81" t="s">
        <v>175</v>
      </c>
      <c r="I8" s="111"/>
    </row>
    <row r="9" spans="1:9" s="112" customFormat="1" ht="15.95" customHeight="1" x14ac:dyDescent="0.2">
      <c r="A9" s="107"/>
      <c r="B9" s="78" t="s">
        <v>26</v>
      </c>
      <c r="C9" s="165">
        <v>50000</v>
      </c>
      <c r="D9" s="78" t="s">
        <v>183</v>
      </c>
      <c r="E9" s="165">
        <v>5000</v>
      </c>
      <c r="F9" s="79">
        <f t="shared" si="0"/>
        <v>45000</v>
      </c>
      <c r="G9" s="80"/>
      <c r="H9" s="81" t="s">
        <v>179</v>
      </c>
      <c r="I9" s="111"/>
    </row>
    <row r="10" spans="1:9" s="112" customFormat="1" ht="15.95" customHeight="1" x14ac:dyDescent="0.2">
      <c r="A10" s="107"/>
      <c r="B10" s="83" t="s">
        <v>23</v>
      </c>
      <c r="C10" s="166">
        <v>1000</v>
      </c>
      <c r="D10" s="83"/>
      <c r="E10" s="166">
        <v>0</v>
      </c>
      <c r="F10" s="79">
        <f t="shared" si="0"/>
        <v>1000</v>
      </c>
      <c r="G10" s="85"/>
      <c r="H10" s="86" t="s">
        <v>180</v>
      </c>
      <c r="I10" s="111"/>
    </row>
    <row r="11" spans="1:9" s="112" customFormat="1" ht="15.95" customHeight="1" x14ac:dyDescent="0.2">
      <c r="A11" s="107"/>
      <c r="B11" s="83" t="s">
        <v>135</v>
      </c>
      <c r="C11" s="167">
        <v>1000</v>
      </c>
      <c r="D11" s="162"/>
      <c r="E11" s="182">
        <v>0</v>
      </c>
      <c r="F11" s="79">
        <f t="shared" si="0"/>
        <v>1000</v>
      </c>
      <c r="G11" s="85"/>
      <c r="H11" s="86" t="s">
        <v>176</v>
      </c>
      <c r="I11" s="111"/>
    </row>
    <row r="12" spans="1:9" s="112" customFormat="1" ht="15.95" customHeight="1" x14ac:dyDescent="0.2">
      <c r="A12" s="107"/>
      <c r="B12" s="83" t="s">
        <v>2</v>
      </c>
      <c r="C12" s="166">
        <v>600</v>
      </c>
      <c r="D12" s="83" t="s">
        <v>2</v>
      </c>
      <c r="E12" s="166">
        <v>600</v>
      </c>
      <c r="F12" s="79">
        <f t="shared" si="0"/>
        <v>0</v>
      </c>
      <c r="G12" s="85"/>
      <c r="H12" s="86"/>
      <c r="I12" s="111"/>
    </row>
    <row r="13" spans="1:9" s="112" customFormat="1" ht="15.95" customHeight="1" thickBot="1" x14ac:dyDescent="0.25">
      <c r="A13" s="107"/>
      <c r="B13" s="83"/>
      <c r="C13" s="168"/>
      <c r="D13" s="83"/>
      <c r="E13" s="168"/>
      <c r="F13" s="84"/>
      <c r="G13" s="85"/>
      <c r="H13" s="86"/>
      <c r="I13" s="111"/>
    </row>
    <row r="14" spans="1:9" ht="20.100000000000001" customHeight="1" thickBot="1" x14ac:dyDescent="0.3">
      <c r="A14" s="6"/>
      <c r="B14" s="69" t="s">
        <v>3</v>
      </c>
      <c r="C14" s="169">
        <f>SUM(C3:C13)</f>
        <v>324300</v>
      </c>
      <c r="D14" s="69" t="s">
        <v>3</v>
      </c>
      <c r="E14" s="183">
        <f>SUM(E3:E13)</f>
        <v>199100</v>
      </c>
      <c r="F14" s="163">
        <f>C14-E14</f>
        <v>125200</v>
      </c>
      <c r="G14" s="71"/>
      <c r="H14" s="72"/>
      <c r="I14" s="1"/>
    </row>
    <row r="15" spans="1:9" s="112" customFormat="1" ht="14.1" customHeight="1" thickBot="1" x14ac:dyDescent="0.25">
      <c r="A15" s="107"/>
      <c r="B15" s="108"/>
      <c r="C15" s="170"/>
      <c r="D15" s="108"/>
      <c r="E15" s="170"/>
      <c r="F15" s="109"/>
      <c r="G15" s="109"/>
      <c r="H15" s="110"/>
      <c r="I15" s="111"/>
    </row>
    <row r="16" spans="1:9" s="15" customFormat="1" ht="30" customHeight="1" thickBot="1" x14ac:dyDescent="0.25">
      <c r="A16" s="25"/>
      <c r="B16" s="66" t="s">
        <v>182</v>
      </c>
      <c r="C16" s="66" t="s">
        <v>17</v>
      </c>
      <c r="D16" s="66" t="s">
        <v>220</v>
      </c>
      <c r="E16" s="66" t="s">
        <v>17</v>
      </c>
      <c r="F16" s="66" t="s">
        <v>173</v>
      </c>
      <c r="G16" s="57"/>
      <c r="H16" s="59" t="s">
        <v>30</v>
      </c>
      <c r="I16" s="164"/>
    </row>
    <row r="17" spans="1:9" s="120" customFormat="1" ht="15.95" customHeight="1" x14ac:dyDescent="0.25">
      <c r="A17" s="117"/>
      <c r="B17" s="88" t="s">
        <v>16</v>
      </c>
      <c r="C17" s="171">
        <v>35835.440000000002</v>
      </c>
      <c r="D17" s="88" t="s">
        <v>16</v>
      </c>
      <c r="E17" s="171">
        <v>36000</v>
      </c>
      <c r="F17" s="79">
        <f>C17-E17</f>
        <v>-164.55999999999767</v>
      </c>
      <c r="G17" s="89"/>
      <c r="H17" s="90" t="s">
        <v>213</v>
      </c>
      <c r="I17" s="119"/>
    </row>
    <row r="18" spans="1:9" s="120" customFormat="1" ht="15.95" customHeight="1" x14ac:dyDescent="0.2">
      <c r="A18" s="117"/>
      <c r="B18" s="91"/>
      <c r="C18" s="172"/>
      <c r="D18" s="91"/>
      <c r="E18" s="172"/>
      <c r="F18" s="132"/>
      <c r="G18" s="92"/>
      <c r="H18" s="93"/>
      <c r="I18" s="119"/>
    </row>
    <row r="19" spans="1:9" s="120" customFormat="1" ht="15.95" customHeight="1" x14ac:dyDescent="0.25">
      <c r="A19" s="117"/>
      <c r="B19" s="94" t="s">
        <v>140</v>
      </c>
      <c r="C19" s="172"/>
      <c r="D19" s="94" t="s">
        <v>140</v>
      </c>
      <c r="E19" s="172"/>
      <c r="F19" s="132"/>
      <c r="G19" s="92"/>
      <c r="H19" s="93" t="s">
        <v>143</v>
      </c>
      <c r="I19" s="119"/>
    </row>
    <row r="20" spans="1:9" s="120" customFormat="1" ht="15.95" customHeight="1" x14ac:dyDescent="0.2">
      <c r="A20" s="117"/>
      <c r="B20" s="91" t="s">
        <v>142</v>
      </c>
      <c r="C20" s="172">
        <v>167500</v>
      </c>
      <c r="D20" s="91" t="s">
        <v>142</v>
      </c>
      <c r="E20" s="172">
        <v>167500</v>
      </c>
      <c r="F20" s="79">
        <f t="shared" ref="F20:F27" si="1">C20-E20</f>
        <v>0</v>
      </c>
      <c r="G20" s="92"/>
      <c r="H20" s="93" t="s">
        <v>206</v>
      </c>
      <c r="I20" s="119"/>
    </row>
    <row r="21" spans="1:9" s="120" customFormat="1" ht="15.95" customHeight="1" x14ac:dyDescent="0.2">
      <c r="A21" s="117"/>
      <c r="B21" s="91" t="s">
        <v>144</v>
      </c>
      <c r="C21" s="172">
        <v>10000</v>
      </c>
      <c r="D21" s="91" t="s">
        <v>144</v>
      </c>
      <c r="E21" s="172">
        <v>10000</v>
      </c>
      <c r="F21" s="79">
        <f t="shared" si="1"/>
        <v>0</v>
      </c>
      <c r="G21" s="92"/>
      <c r="H21" s="93"/>
      <c r="I21" s="119"/>
    </row>
    <row r="22" spans="1:9" s="120" customFormat="1" ht="15.95" customHeight="1" x14ac:dyDescent="0.2">
      <c r="A22" s="117"/>
      <c r="B22" s="91" t="s">
        <v>145</v>
      </c>
      <c r="C22" s="172">
        <v>700</v>
      </c>
      <c r="D22" s="91" t="s">
        <v>145</v>
      </c>
      <c r="E22" s="172">
        <v>700</v>
      </c>
      <c r="F22" s="79">
        <f t="shared" si="1"/>
        <v>0</v>
      </c>
      <c r="G22" s="92"/>
      <c r="H22" s="93"/>
      <c r="I22" s="119"/>
    </row>
    <row r="23" spans="1:9" s="120" customFormat="1" ht="15.95" customHeight="1" x14ac:dyDescent="0.2">
      <c r="A23" s="117"/>
      <c r="B23" s="91" t="s">
        <v>147</v>
      </c>
      <c r="C23" s="172">
        <v>2500</v>
      </c>
      <c r="D23" s="91" t="s">
        <v>147</v>
      </c>
      <c r="E23" s="172">
        <v>2500</v>
      </c>
      <c r="F23" s="79">
        <f t="shared" si="1"/>
        <v>0</v>
      </c>
      <c r="G23" s="92"/>
      <c r="H23" s="93" t="s">
        <v>207</v>
      </c>
      <c r="I23" s="119"/>
    </row>
    <row r="24" spans="1:9" s="120" customFormat="1" ht="15.95" customHeight="1" x14ac:dyDescent="0.2">
      <c r="A24" s="117"/>
      <c r="B24" s="91" t="s">
        <v>146</v>
      </c>
      <c r="C24" s="172">
        <v>1500</v>
      </c>
      <c r="D24" s="91" t="s">
        <v>146</v>
      </c>
      <c r="E24" s="172">
        <v>400</v>
      </c>
      <c r="F24" s="79">
        <f t="shared" si="1"/>
        <v>1100</v>
      </c>
      <c r="G24" s="92"/>
      <c r="H24" s="93" t="s">
        <v>184</v>
      </c>
      <c r="I24" s="119"/>
    </row>
    <row r="25" spans="1:9" s="120" customFormat="1" ht="15.95" customHeight="1" x14ac:dyDescent="0.2">
      <c r="A25" s="117"/>
      <c r="B25" s="91" t="s">
        <v>295</v>
      </c>
      <c r="C25" s="172">
        <v>700</v>
      </c>
      <c r="D25" s="91" t="s">
        <v>295</v>
      </c>
      <c r="E25" s="172">
        <v>700</v>
      </c>
      <c r="F25" s="79">
        <f t="shared" si="1"/>
        <v>0</v>
      </c>
      <c r="G25" s="92"/>
      <c r="H25" s="93"/>
      <c r="I25" s="119"/>
    </row>
    <row r="26" spans="1:9" s="120" customFormat="1" ht="15.95" customHeight="1" x14ac:dyDescent="0.2">
      <c r="A26" s="117"/>
      <c r="B26" s="91" t="s">
        <v>149</v>
      </c>
      <c r="C26" s="172">
        <v>100</v>
      </c>
      <c r="D26" s="91" t="s">
        <v>149</v>
      </c>
      <c r="E26" s="172">
        <v>100</v>
      </c>
      <c r="F26" s="79">
        <f t="shared" si="1"/>
        <v>0</v>
      </c>
      <c r="G26" s="92"/>
      <c r="H26" s="93"/>
      <c r="I26" s="119"/>
    </row>
    <row r="27" spans="1:9" s="120" customFormat="1" ht="15.95" customHeight="1" x14ac:dyDescent="0.25">
      <c r="A27" s="117"/>
      <c r="B27" s="91"/>
      <c r="C27" s="173">
        <f>SUM(C20:C26)</f>
        <v>183000</v>
      </c>
      <c r="D27" s="91"/>
      <c r="E27" s="173">
        <f>SUM(E20:E26)</f>
        <v>181900</v>
      </c>
      <c r="F27" s="134">
        <f t="shared" si="1"/>
        <v>1100</v>
      </c>
      <c r="G27" s="92"/>
      <c r="H27" s="93"/>
      <c r="I27" s="119"/>
    </row>
    <row r="28" spans="1:9" s="112" customFormat="1" ht="15.95" customHeight="1" x14ac:dyDescent="0.2">
      <c r="A28" s="107"/>
      <c r="B28" s="91"/>
      <c r="C28" s="172"/>
      <c r="D28" s="91"/>
      <c r="E28" s="172"/>
      <c r="F28" s="132"/>
      <c r="G28" s="92"/>
      <c r="H28" s="93"/>
      <c r="I28" s="126"/>
    </row>
    <row r="29" spans="1:9" s="112" customFormat="1" ht="15.95" customHeight="1" x14ac:dyDescent="0.25">
      <c r="A29" s="107"/>
      <c r="B29" s="94" t="s">
        <v>32</v>
      </c>
      <c r="C29" s="172"/>
      <c r="D29" s="94" t="s">
        <v>32</v>
      </c>
      <c r="E29" s="172"/>
      <c r="F29" s="132"/>
      <c r="G29" s="92"/>
      <c r="H29" s="93" t="s">
        <v>33</v>
      </c>
      <c r="I29" s="111"/>
    </row>
    <row r="30" spans="1:9" s="112" customFormat="1" ht="15.95" customHeight="1" x14ac:dyDescent="0.2">
      <c r="A30" s="107"/>
      <c r="B30" s="91" t="s">
        <v>27</v>
      </c>
      <c r="C30" s="172">
        <v>26226.12</v>
      </c>
      <c r="D30" s="91" t="s">
        <v>221</v>
      </c>
      <c r="E30" s="172">
        <v>37500</v>
      </c>
      <c r="F30" s="79">
        <f t="shared" ref="F30:F34" si="2">C30-E30</f>
        <v>-11273.880000000001</v>
      </c>
      <c r="G30" s="92"/>
      <c r="H30" s="93" t="s">
        <v>193</v>
      </c>
      <c r="I30" s="111"/>
    </row>
    <row r="31" spans="1:9" s="112" customFormat="1" ht="15.95" customHeight="1" x14ac:dyDescent="0.2">
      <c r="A31" s="107"/>
      <c r="B31" s="95" t="s">
        <v>244</v>
      </c>
      <c r="C31" s="172">
        <v>21229.8</v>
      </c>
      <c r="D31" s="95" t="s">
        <v>28</v>
      </c>
      <c r="E31" s="172">
        <v>0</v>
      </c>
      <c r="F31" s="79">
        <f t="shared" si="2"/>
        <v>21229.8</v>
      </c>
      <c r="G31" s="92"/>
      <c r="H31" s="96" t="s">
        <v>194</v>
      </c>
      <c r="I31" s="111"/>
    </row>
    <row r="32" spans="1:9" s="112" customFormat="1" ht="14.25" x14ac:dyDescent="0.2">
      <c r="A32" s="107"/>
      <c r="B32" s="91" t="s">
        <v>29</v>
      </c>
      <c r="C32" s="172">
        <v>8580</v>
      </c>
      <c r="D32" s="91" t="s">
        <v>29</v>
      </c>
      <c r="E32" s="172">
        <v>5500</v>
      </c>
      <c r="F32" s="79">
        <f t="shared" si="2"/>
        <v>3080</v>
      </c>
      <c r="G32" s="92"/>
      <c r="H32" s="93" t="s">
        <v>186</v>
      </c>
      <c r="I32" s="111"/>
    </row>
    <row r="33" spans="1:9" s="112" customFormat="1" ht="14.25" x14ac:dyDescent="0.2">
      <c r="A33" s="107"/>
      <c r="B33" s="91" t="s">
        <v>31</v>
      </c>
      <c r="C33" s="172">
        <v>5616</v>
      </c>
      <c r="D33" s="91" t="s">
        <v>31</v>
      </c>
      <c r="E33" s="172">
        <v>0</v>
      </c>
      <c r="F33" s="79">
        <f t="shared" si="2"/>
        <v>5616</v>
      </c>
      <c r="G33" s="92"/>
      <c r="H33" s="93" t="s">
        <v>185</v>
      </c>
      <c r="I33" s="111"/>
    </row>
    <row r="34" spans="1:9" s="112" customFormat="1" ht="15" x14ac:dyDescent="0.25">
      <c r="A34" s="107"/>
      <c r="B34" s="91"/>
      <c r="C34" s="173">
        <f>SUM(C30:C33)</f>
        <v>61651.92</v>
      </c>
      <c r="D34" s="91"/>
      <c r="E34" s="173">
        <f>SUM(E30:E33)</f>
        <v>43000</v>
      </c>
      <c r="F34" s="134">
        <f t="shared" si="2"/>
        <v>18651.919999999998</v>
      </c>
      <c r="G34" s="92"/>
      <c r="H34" s="93"/>
      <c r="I34" s="111"/>
    </row>
    <row r="35" spans="1:9" s="112" customFormat="1" ht="14.25" x14ac:dyDescent="0.2">
      <c r="A35" s="107"/>
      <c r="B35" s="91"/>
      <c r="C35" s="172"/>
      <c r="D35" s="91"/>
      <c r="E35" s="172"/>
      <c r="F35" s="132"/>
      <c r="G35" s="92"/>
      <c r="H35" s="93"/>
      <c r="I35" s="111"/>
    </row>
    <row r="36" spans="1:9" s="112" customFormat="1" ht="15" x14ac:dyDescent="0.25">
      <c r="A36" s="107"/>
      <c r="B36" s="94" t="s">
        <v>52</v>
      </c>
      <c r="C36" s="172"/>
      <c r="D36" s="94" t="s">
        <v>52</v>
      </c>
      <c r="E36" s="172"/>
      <c r="F36" s="132"/>
      <c r="G36" s="92"/>
      <c r="H36" s="93"/>
      <c r="I36" s="111"/>
    </row>
    <row r="37" spans="1:9" s="112" customFormat="1" ht="14.25" x14ac:dyDescent="0.2">
      <c r="A37" s="107"/>
      <c r="B37" s="97" t="s">
        <v>45</v>
      </c>
      <c r="C37" s="165">
        <v>9750</v>
      </c>
      <c r="D37" s="97" t="s">
        <v>45</v>
      </c>
      <c r="E37" s="165">
        <v>1000</v>
      </c>
      <c r="F37" s="79">
        <f>C37-E37</f>
        <v>8750</v>
      </c>
      <c r="G37" s="98"/>
      <c r="H37" s="82" t="s">
        <v>214</v>
      </c>
      <c r="I37" s="111"/>
    </row>
    <row r="38" spans="1:9" s="112" customFormat="1" ht="14.25" x14ac:dyDescent="0.2">
      <c r="A38" s="107"/>
      <c r="B38" s="97" t="s">
        <v>46</v>
      </c>
      <c r="C38" s="165">
        <v>2040</v>
      </c>
      <c r="D38" s="97" t="s">
        <v>46</v>
      </c>
      <c r="E38" s="165">
        <v>0</v>
      </c>
      <c r="F38" s="79">
        <f>C38-E38</f>
        <v>2040</v>
      </c>
      <c r="G38" s="98"/>
      <c r="H38" s="81" t="s">
        <v>195</v>
      </c>
      <c r="I38" s="111"/>
    </row>
    <row r="39" spans="1:9" s="112" customFormat="1" ht="14.25" x14ac:dyDescent="0.2">
      <c r="A39" s="107"/>
      <c r="B39" s="97" t="s">
        <v>4</v>
      </c>
      <c r="C39" s="165">
        <v>2100</v>
      </c>
      <c r="D39" s="97" t="s">
        <v>4</v>
      </c>
      <c r="E39" s="165">
        <v>0</v>
      </c>
      <c r="F39" s="79">
        <f>C39-E39</f>
        <v>2100</v>
      </c>
      <c r="G39" s="98"/>
      <c r="H39" s="81" t="s">
        <v>187</v>
      </c>
      <c r="I39" s="111"/>
    </row>
    <row r="40" spans="1:9" s="112" customFormat="1" ht="14.25" x14ac:dyDescent="0.2">
      <c r="A40" s="107"/>
      <c r="B40" s="97" t="s">
        <v>161</v>
      </c>
      <c r="C40" s="165">
        <v>1600</v>
      </c>
      <c r="D40" s="97" t="s">
        <v>161</v>
      </c>
      <c r="E40" s="165">
        <v>0</v>
      </c>
      <c r="F40" s="79">
        <f>C40-E40</f>
        <v>1600</v>
      </c>
      <c r="G40" s="98"/>
      <c r="H40" s="81" t="s">
        <v>187</v>
      </c>
      <c r="I40" s="111"/>
    </row>
    <row r="41" spans="1:9" s="112" customFormat="1" ht="15" x14ac:dyDescent="0.25">
      <c r="A41" s="107"/>
      <c r="B41" s="97"/>
      <c r="C41" s="174">
        <f>SUM(C37:C40)</f>
        <v>15490</v>
      </c>
      <c r="D41" s="97"/>
      <c r="E41" s="174">
        <f>SUM(E37:E40)</f>
        <v>1000</v>
      </c>
      <c r="F41" s="134">
        <f>C41-E41</f>
        <v>14490</v>
      </c>
      <c r="G41" s="98"/>
      <c r="H41" s="81"/>
      <c r="I41" s="111"/>
    </row>
    <row r="42" spans="1:9" s="112" customFormat="1" ht="14.25" x14ac:dyDescent="0.2">
      <c r="A42" s="107"/>
      <c r="B42" s="97"/>
      <c r="C42" s="165"/>
      <c r="D42" s="97"/>
      <c r="E42" s="165"/>
      <c r="F42" s="79"/>
      <c r="G42" s="98"/>
      <c r="H42" s="81"/>
      <c r="I42" s="111"/>
    </row>
    <row r="43" spans="1:9" s="112" customFormat="1" ht="15" x14ac:dyDescent="0.25">
      <c r="A43" s="107"/>
      <c r="B43" s="99" t="s">
        <v>54</v>
      </c>
      <c r="C43" s="165"/>
      <c r="D43" s="99" t="s">
        <v>54</v>
      </c>
      <c r="E43" s="165"/>
      <c r="F43" s="79"/>
      <c r="G43" s="98"/>
      <c r="H43" s="81" t="s">
        <v>77</v>
      </c>
      <c r="I43" s="111"/>
    </row>
    <row r="44" spans="1:9" s="112" customFormat="1" ht="14.25" x14ac:dyDescent="0.2">
      <c r="A44" s="107"/>
      <c r="B44" s="97" t="s">
        <v>153</v>
      </c>
      <c r="C44" s="165">
        <v>150</v>
      </c>
      <c r="D44" s="97" t="s">
        <v>153</v>
      </c>
      <c r="E44" s="165">
        <v>0</v>
      </c>
      <c r="F44" s="79">
        <f t="shared" ref="F44:F72" si="3">C44-E44</f>
        <v>150</v>
      </c>
      <c r="G44" s="98"/>
      <c r="H44" s="81"/>
      <c r="I44" s="111"/>
    </row>
    <row r="45" spans="1:9" s="112" customFormat="1" ht="14.25" x14ac:dyDescent="0.2">
      <c r="A45" s="107"/>
      <c r="B45" s="97" t="s">
        <v>5</v>
      </c>
      <c r="C45" s="165">
        <v>0</v>
      </c>
      <c r="D45" s="97" t="s">
        <v>5</v>
      </c>
      <c r="E45" s="165">
        <v>0</v>
      </c>
      <c r="F45" s="79">
        <f t="shared" si="3"/>
        <v>0</v>
      </c>
      <c r="G45" s="98"/>
      <c r="H45" s="81"/>
      <c r="I45" s="111"/>
    </row>
    <row r="46" spans="1:9" s="112" customFormat="1" ht="14.25" x14ac:dyDescent="0.2">
      <c r="A46" s="107"/>
      <c r="B46" s="97" t="s">
        <v>75</v>
      </c>
      <c r="C46" s="165">
        <v>273</v>
      </c>
      <c r="D46" s="97" t="s">
        <v>75</v>
      </c>
      <c r="E46" s="165">
        <v>0</v>
      </c>
      <c r="F46" s="79">
        <f t="shared" si="3"/>
        <v>273</v>
      </c>
      <c r="G46" s="98"/>
      <c r="H46" s="81" t="s">
        <v>187</v>
      </c>
      <c r="I46" s="111"/>
    </row>
    <row r="47" spans="1:9" s="112" customFormat="1" ht="14.25" x14ac:dyDescent="0.2">
      <c r="A47" s="107"/>
      <c r="B47" s="97" t="s">
        <v>162</v>
      </c>
      <c r="C47" s="165">
        <v>300</v>
      </c>
      <c r="D47" s="97" t="s">
        <v>162</v>
      </c>
      <c r="E47" s="165">
        <v>0</v>
      </c>
      <c r="F47" s="79">
        <f t="shared" si="3"/>
        <v>300</v>
      </c>
      <c r="G47" s="98"/>
      <c r="H47" s="81" t="s">
        <v>215</v>
      </c>
      <c r="I47" s="111"/>
    </row>
    <row r="48" spans="1:9" s="112" customFormat="1" ht="14.25" x14ac:dyDescent="0.2">
      <c r="A48" s="107"/>
      <c r="B48" s="97" t="s">
        <v>61</v>
      </c>
      <c r="C48" s="165">
        <v>227.73</v>
      </c>
      <c r="D48" s="97" t="s">
        <v>61</v>
      </c>
      <c r="E48" s="165">
        <v>0</v>
      </c>
      <c r="F48" s="79">
        <f t="shared" si="3"/>
        <v>227.73</v>
      </c>
      <c r="G48" s="98"/>
      <c r="H48" s="81" t="s">
        <v>187</v>
      </c>
      <c r="I48" s="111"/>
    </row>
    <row r="49" spans="1:9" s="112" customFormat="1" ht="14.25" x14ac:dyDescent="0.2">
      <c r="A49" s="107"/>
      <c r="B49" s="97" t="s">
        <v>62</v>
      </c>
      <c r="C49" s="165">
        <v>258</v>
      </c>
      <c r="D49" s="97" t="s">
        <v>62</v>
      </c>
      <c r="E49" s="165">
        <v>400</v>
      </c>
      <c r="F49" s="79">
        <f t="shared" si="3"/>
        <v>-142</v>
      </c>
      <c r="G49" s="98"/>
      <c r="H49" s="81" t="s">
        <v>189</v>
      </c>
      <c r="I49" s="111"/>
    </row>
    <row r="50" spans="1:9" s="112" customFormat="1" ht="14.25" x14ac:dyDescent="0.2">
      <c r="A50" s="107"/>
      <c r="B50" s="97" t="s">
        <v>76</v>
      </c>
      <c r="C50" s="165">
        <v>150</v>
      </c>
      <c r="D50" s="97" t="s">
        <v>76</v>
      </c>
      <c r="E50" s="165">
        <v>0</v>
      </c>
      <c r="F50" s="79">
        <f t="shared" si="3"/>
        <v>150</v>
      </c>
      <c r="G50" s="98"/>
      <c r="H50" s="81" t="s">
        <v>187</v>
      </c>
      <c r="I50" s="111"/>
    </row>
    <row r="51" spans="1:9" s="112" customFormat="1" ht="14.25" x14ac:dyDescent="0.2">
      <c r="A51" s="107"/>
      <c r="B51" s="97" t="s">
        <v>303</v>
      </c>
      <c r="C51" s="165">
        <v>1000</v>
      </c>
      <c r="D51" s="97" t="s">
        <v>102</v>
      </c>
      <c r="E51" s="165">
        <v>0</v>
      </c>
      <c r="F51" s="79">
        <f t="shared" si="3"/>
        <v>1000</v>
      </c>
      <c r="G51" s="98"/>
      <c r="H51" s="81" t="s">
        <v>187</v>
      </c>
      <c r="I51" s="111"/>
    </row>
    <row r="52" spans="1:9" s="112" customFormat="1" ht="14.25" x14ac:dyDescent="0.2">
      <c r="A52" s="107"/>
      <c r="B52" s="97" t="s">
        <v>101</v>
      </c>
      <c r="C52" s="165">
        <v>300</v>
      </c>
      <c r="D52" s="97" t="s">
        <v>101</v>
      </c>
      <c r="E52" s="165">
        <v>100</v>
      </c>
      <c r="F52" s="79">
        <f t="shared" si="3"/>
        <v>200</v>
      </c>
      <c r="G52" s="98"/>
      <c r="H52" s="81" t="s">
        <v>188</v>
      </c>
      <c r="I52" s="111"/>
    </row>
    <row r="53" spans="1:9" s="112" customFormat="1" ht="15" x14ac:dyDescent="0.25">
      <c r="A53" s="107"/>
      <c r="B53" s="99" t="s">
        <v>74</v>
      </c>
      <c r="C53" s="165">
        <v>0</v>
      </c>
      <c r="D53" s="99" t="s">
        <v>74</v>
      </c>
      <c r="E53" s="165">
        <v>0</v>
      </c>
      <c r="F53" s="79">
        <f t="shared" si="3"/>
        <v>0</v>
      </c>
      <c r="G53" s="98"/>
      <c r="H53" s="81" t="s">
        <v>58</v>
      </c>
      <c r="I53" s="111"/>
    </row>
    <row r="54" spans="1:9" s="112" customFormat="1" ht="14.25" x14ac:dyDescent="0.2">
      <c r="A54" s="107"/>
      <c r="B54" s="97" t="s">
        <v>78</v>
      </c>
      <c r="C54" s="165">
        <v>273</v>
      </c>
      <c r="D54" s="97" t="s">
        <v>78</v>
      </c>
      <c r="E54" s="165">
        <v>0</v>
      </c>
      <c r="F54" s="79">
        <f t="shared" si="3"/>
        <v>273</v>
      </c>
      <c r="G54" s="98"/>
      <c r="H54" s="81" t="s">
        <v>190</v>
      </c>
      <c r="I54" s="111"/>
    </row>
    <row r="55" spans="1:9" s="112" customFormat="1" ht="14.25" x14ac:dyDescent="0.2">
      <c r="A55" s="107"/>
      <c r="B55" s="97" t="s">
        <v>79</v>
      </c>
      <c r="C55" s="165">
        <v>255</v>
      </c>
      <c r="D55" s="97" t="s">
        <v>79</v>
      </c>
      <c r="E55" s="165">
        <v>0</v>
      </c>
      <c r="F55" s="79">
        <f t="shared" si="3"/>
        <v>255</v>
      </c>
      <c r="G55" s="98"/>
      <c r="H55" s="81" t="s">
        <v>187</v>
      </c>
      <c r="I55" s="111"/>
    </row>
    <row r="56" spans="1:9" s="112" customFormat="1" ht="14.25" x14ac:dyDescent="0.2">
      <c r="A56" s="107"/>
      <c r="B56" s="97" t="s">
        <v>80</v>
      </c>
      <c r="C56" s="165">
        <v>50</v>
      </c>
      <c r="D56" s="97" t="s">
        <v>80</v>
      </c>
      <c r="E56" s="165">
        <v>0</v>
      </c>
      <c r="F56" s="79">
        <f t="shared" si="3"/>
        <v>50</v>
      </c>
      <c r="G56" s="98"/>
      <c r="H56" s="81" t="s">
        <v>191</v>
      </c>
      <c r="I56" s="111"/>
    </row>
    <row r="57" spans="1:9" s="112" customFormat="1" ht="42.75" x14ac:dyDescent="0.2">
      <c r="A57" s="107"/>
      <c r="B57" s="100" t="s">
        <v>83</v>
      </c>
      <c r="C57" s="165">
        <v>0</v>
      </c>
      <c r="D57" s="100" t="s">
        <v>83</v>
      </c>
      <c r="E57" s="165">
        <v>0</v>
      </c>
      <c r="F57" s="79">
        <f t="shared" si="3"/>
        <v>0</v>
      </c>
      <c r="G57" s="98"/>
      <c r="H57" s="81" t="s">
        <v>187</v>
      </c>
      <c r="I57" s="111"/>
    </row>
    <row r="58" spans="1:9" s="112" customFormat="1" ht="14.25" x14ac:dyDescent="0.2">
      <c r="A58" s="107"/>
      <c r="B58" s="97" t="s">
        <v>86</v>
      </c>
      <c r="C58" s="165">
        <v>167</v>
      </c>
      <c r="D58" s="97" t="s">
        <v>86</v>
      </c>
      <c r="E58" s="165">
        <v>0</v>
      </c>
      <c r="F58" s="79">
        <f t="shared" si="3"/>
        <v>167</v>
      </c>
      <c r="G58" s="98"/>
      <c r="H58" s="81" t="s">
        <v>187</v>
      </c>
      <c r="I58" s="111"/>
    </row>
    <row r="59" spans="1:9" s="112" customFormat="1" ht="14.25" x14ac:dyDescent="0.2">
      <c r="A59" s="107"/>
      <c r="B59" s="97" t="s">
        <v>87</v>
      </c>
      <c r="C59" s="165">
        <v>60</v>
      </c>
      <c r="D59" s="97" t="s">
        <v>87</v>
      </c>
      <c r="E59" s="165">
        <v>0</v>
      </c>
      <c r="F59" s="79">
        <f t="shared" si="3"/>
        <v>60</v>
      </c>
      <c r="G59" s="98"/>
      <c r="H59" s="81" t="s">
        <v>191</v>
      </c>
      <c r="I59" s="111"/>
    </row>
    <row r="60" spans="1:9" s="112" customFormat="1" ht="14.25" x14ac:dyDescent="0.2">
      <c r="A60" s="107"/>
      <c r="B60" s="97" t="s">
        <v>88</v>
      </c>
      <c r="C60" s="165">
        <v>760</v>
      </c>
      <c r="D60" s="97" t="s">
        <v>88</v>
      </c>
      <c r="E60" s="165">
        <v>0</v>
      </c>
      <c r="F60" s="79">
        <f t="shared" si="3"/>
        <v>760</v>
      </c>
      <c r="G60" s="98"/>
      <c r="H60" s="81" t="s">
        <v>190</v>
      </c>
      <c r="I60" s="111"/>
    </row>
    <row r="61" spans="1:9" s="112" customFormat="1" ht="14.25" x14ac:dyDescent="0.2">
      <c r="A61" s="107"/>
      <c r="B61" s="97" t="s">
        <v>89</v>
      </c>
      <c r="C61" s="165">
        <v>228</v>
      </c>
      <c r="D61" s="97" t="s">
        <v>89</v>
      </c>
      <c r="E61" s="165">
        <v>0</v>
      </c>
      <c r="F61" s="79">
        <f t="shared" si="3"/>
        <v>228</v>
      </c>
      <c r="G61" s="98"/>
      <c r="H61" s="81" t="s">
        <v>187</v>
      </c>
      <c r="I61" s="111"/>
    </row>
    <row r="62" spans="1:9" s="112" customFormat="1" ht="14.25" x14ac:dyDescent="0.2">
      <c r="A62" s="107"/>
      <c r="B62" s="97" t="s">
        <v>90</v>
      </c>
      <c r="C62" s="165">
        <v>304</v>
      </c>
      <c r="D62" s="97" t="s">
        <v>90</v>
      </c>
      <c r="E62" s="165">
        <v>0</v>
      </c>
      <c r="F62" s="79">
        <f t="shared" si="3"/>
        <v>304</v>
      </c>
      <c r="G62" s="98"/>
      <c r="H62" s="81" t="s">
        <v>187</v>
      </c>
      <c r="I62" s="111"/>
    </row>
    <row r="63" spans="1:9" s="112" customFormat="1" ht="14.25" x14ac:dyDescent="0.2">
      <c r="A63" s="107"/>
      <c r="B63" s="97" t="s">
        <v>92</v>
      </c>
      <c r="C63" s="165">
        <v>106</v>
      </c>
      <c r="D63" s="97" t="s">
        <v>92</v>
      </c>
      <c r="E63" s="165">
        <v>0</v>
      </c>
      <c r="F63" s="79">
        <f t="shared" si="3"/>
        <v>106</v>
      </c>
      <c r="G63" s="98"/>
      <c r="H63" s="81" t="s">
        <v>187</v>
      </c>
      <c r="I63" s="111"/>
    </row>
    <row r="64" spans="1:9" s="112" customFormat="1" ht="14.25" x14ac:dyDescent="0.2">
      <c r="A64" s="107"/>
      <c r="B64" s="97" t="s">
        <v>93</v>
      </c>
      <c r="C64" s="165">
        <v>124</v>
      </c>
      <c r="D64" s="97" t="s">
        <v>93</v>
      </c>
      <c r="E64" s="165">
        <v>0</v>
      </c>
      <c r="F64" s="79">
        <f t="shared" si="3"/>
        <v>124</v>
      </c>
      <c r="G64" s="98"/>
      <c r="H64" s="81" t="s">
        <v>187</v>
      </c>
      <c r="I64" s="111"/>
    </row>
    <row r="65" spans="1:9" s="112" customFormat="1" ht="14.25" x14ac:dyDescent="0.2">
      <c r="A65" s="107"/>
      <c r="B65" s="97" t="s">
        <v>94</v>
      </c>
      <c r="C65" s="165">
        <v>1166</v>
      </c>
      <c r="D65" s="97" t="s">
        <v>94</v>
      </c>
      <c r="E65" s="165">
        <v>0</v>
      </c>
      <c r="F65" s="79">
        <f t="shared" si="3"/>
        <v>1166</v>
      </c>
      <c r="G65" s="98"/>
      <c r="H65" s="81" t="s">
        <v>187</v>
      </c>
      <c r="I65" s="111"/>
    </row>
    <row r="66" spans="1:9" s="112" customFormat="1" ht="14.25" x14ac:dyDescent="0.2">
      <c r="A66" s="107"/>
      <c r="B66" s="97" t="s">
        <v>160</v>
      </c>
      <c r="C66" s="165">
        <v>60</v>
      </c>
      <c r="D66" s="97" t="s">
        <v>160</v>
      </c>
      <c r="E66" s="165">
        <v>0</v>
      </c>
      <c r="F66" s="79">
        <f t="shared" si="3"/>
        <v>60</v>
      </c>
      <c r="G66" s="98"/>
      <c r="H66" s="81" t="s">
        <v>208</v>
      </c>
      <c r="I66" s="111"/>
    </row>
    <row r="67" spans="1:9" s="112" customFormat="1" ht="14.25" x14ac:dyDescent="0.2">
      <c r="A67" s="107"/>
      <c r="B67" s="97" t="s">
        <v>95</v>
      </c>
      <c r="C67" s="165">
        <v>71</v>
      </c>
      <c r="D67" s="97" t="s">
        <v>95</v>
      </c>
      <c r="E67" s="165">
        <v>0</v>
      </c>
      <c r="F67" s="79">
        <f t="shared" si="3"/>
        <v>71</v>
      </c>
      <c r="G67" s="98"/>
      <c r="H67" s="81" t="s">
        <v>191</v>
      </c>
      <c r="I67" s="111"/>
    </row>
    <row r="68" spans="1:9" s="112" customFormat="1" ht="14.25" x14ac:dyDescent="0.2">
      <c r="A68" s="107"/>
      <c r="B68" s="101" t="s">
        <v>123</v>
      </c>
      <c r="C68" s="166">
        <v>5000</v>
      </c>
      <c r="D68" s="101" t="s">
        <v>123</v>
      </c>
      <c r="E68" s="166">
        <v>5000</v>
      </c>
      <c r="F68" s="79">
        <f t="shared" si="3"/>
        <v>0</v>
      </c>
      <c r="G68" s="102"/>
      <c r="H68" s="86" t="s">
        <v>218</v>
      </c>
      <c r="I68" s="111"/>
    </row>
    <row r="69" spans="1:9" s="112" customFormat="1" ht="14.25" x14ac:dyDescent="0.2">
      <c r="A69" s="107"/>
      <c r="B69" s="101"/>
      <c r="C69" s="166">
        <v>0</v>
      </c>
      <c r="D69" s="101" t="s">
        <v>216</v>
      </c>
      <c r="E69" s="166">
        <v>700</v>
      </c>
      <c r="F69" s="79">
        <f t="shared" si="3"/>
        <v>-700</v>
      </c>
      <c r="G69" s="102"/>
      <c r="H69" s="86"/>
      <c r="I69" s="111"/>
    </row>
    <row r="70" spans="1:9" s="112" customFormat="1" ht="14.25" x14ac:dyDescent="0.2">
      <c r="A70" s="107"/>
      <c r="B70" s="101"/>
      <c r="C70" s="166">
        <v>0</v>
      </c>
      <c r="D70" s="101" t="s">
        <v>217</v>
      </c>
      <c r="E70" s="166">
        <v>1000</v>
      </c>
      <c r="F70" s="79">
        <f t="shared" si="3"/>
        <v>-1000</v>
      </c>
      <c r="G70" s="102"/>
      <c r="H70" s="86"/>
      <c r="I70" s="111"/>
    </row>
    <row r="71" spans="1:9" s="112" customFormat="1" ht="14.25" x14ac:dyDescent="0.2">
      <c r="A71" s="107"/>
      <c r="B71" s="101" t="s">
        <v>104</v>
      </c>
      <c r="C71" s="166">
        <v>0</v>
      </c>
      <c r="D71" s="101" t="s">
        <v>104</v>
      </c>
      <c r="E71" s="166">
        <v>0</v>
      </c>
      <c r="F71" s="79">
        <f t="shared" si="3"/>
        <v>0</v>
      </c>
      <c r="G71" s="102"/>
      <c r="H71" s="81" t="s">
        <v>198</v>
      </c>
      <c r="I71" s="111"/>
    </row>
    <row r="72" spans="1:9" s="112" customFormat="1" ht="15" x14ac:dyDescent="0.25">
      <c r="A72" s="107"/>
      <c r="B72" s="97"/>
      <c r="C72" s="174">
        <f>SUM(C44:C71)</f>
        <v>11282.73</v>
      </c>
      <c r="D72" s="97"/>
      <c r="E72" s="174">
        <f>SUM(E44:E71)</f>
        <v>7200</v>
      </c>
      <c r="F72" s="134">
        <f t="shared" si="3"/>
        <v>4082.7299999999996</v>
      </c>
      <c r="G72" s="98"/>
      <c r="H72" s="81"/>
      <c r="I72" s="111"/>
    </row>
    <row r="73" spans="1:9" s="112" customFormat="1" ht="14.25" x14ac:dyDescent="0.2">
      <c r="A73" s="107"/>
      <c r="B73" s="97"/>
      <c r="C73" s="165"/>
      <c r="D73" s="97"/>
      <c r="E73" s="165"/>
      <c r="F73" s="79"/>
      <c r="G73" s="98"/>
      <c r="H73" s="81"/>
      <c r="I73" s="111"/>
    </row>
    <row r="74" spans="1:9" s="112" customFormat="1" ht="15" x14ac:dyDescent="0.25">
      <c r="A74" s="107"/>
      <c r="B74" s="99" t="s">
        <v>91</v>
      </c>
      <c r="C74" s="165"/>
      <c r="D74" s="99" t="s">
        <v>91</v>
      </c>
      <c r="E74" s="165"/>
      <c r="F74" s="79"/>
      <c r="G74" s="98"/>
      <c r="H74" s="81"/>
      <c r="I74" s="111"/>
    </row>
    <row r="75" spans="1:9" s="112" customFormat="1" ht="14.25" x14ac:dyDescent="0.2">
      <c r="A75" s="107"/>
      <c r="B75" s="97" t="s">
        <v>98</v>
      </c>
      <c r="C75" s="165">
        <v>2588</v>
      </c>
      <c r="D75" s="97" t="s">
        <v>202</v>
      </c>
      <c r="E75" s="165">
        <v>800</v>
      </c>
      <c r="F75" s="79">
        <f t="shared" ref="F75:F88" si="4">C75-E75</f>
        <v>1788</v>
      </c>
      <c r="G75" s="98"/>
      <c r="H75" s="81" t="s">
        <v>210</v>
      </c>
      <c r="I75" s="111"/>
    </row>
    <row r="76" spans="1:9" s="112" customFormat="1" ht="14.25" x14ac:dyDescent="0.2">
      <c r="A76" s="107"/>
      <c r="B76" s="97" t="s">
        <v>150</v>
      </c>
      <c r="C76" s="165">
        <v>200</v>
      </c>
      <c r="D76" s="97" t="s">
        <v>150</v>
      </c>
      <c r="E76" s="165">
        <v>0</v>
      </c>
      <c r="F76" s="79">
        <f t="shared" si="4"/>
        <v>200</v>
      </c>
      <c r="G76" s="98"/>
      <c r="H76" s="81"/>
      <c r="I76" s="111"/>
    </row>
    <row r="77" spans="1:9" s="112" customFormat="1" ht="14.25" x14ac:dyDescent="0.2">
      <c r="A77" s="107"/>
      <c r="B77" s="97" t="s">
        <v>60</v>
      </c>
      <c r="C77" s="165">
        <v>180</v>
      </c>
      <c r="D77" s="97" t="s">
        <v>60</v>
      </c>
      <c r="E77" s="165">
        <v>0</v>
      </c>
      <c r="F77" s="79">
        <f t="shared" si="4"/>
        <v>180</v>
      </c>
      <c r="G77" s="98"/>
      <c r="H77" s="81" t="s">
        <v>209</v>
      </c>
      <c r="I77" s="111"/>
    </row>
    <row r="78" spans="1:9" s="112" customFormat="1" ht="14.25" x14ac:dyDescent="0.2">
      <c r="A78" s="107"/>
      <c r="B78" s="97" t="s">
        <v>151</v>
      </c>
      <c r="C78" s="165">
        <v>50</v>
      </c>
      <c r="D78" s="97"/>
      <c r="E78" s="165">
        <v>0</v>
      </c>
      <c r="F78" s="79">
        <f t="shared" si="4"/>
        <v>50</v>
      </c>
      <c r="G78" s="98"/>
      <c r="H78" s="81"/>
      <c r="I78" s="111"/>
    </row>
    <row r="79" spans="1:9" s="112" customFormat="1" ht="14.25" x14ac:dyDescent="0.2">
      <c r="A79" s="107"/>
      <c r="B79" s="97" t="s">
        <v>97</v>
      </c>
      <c r="C79" s="165">
        <v>80</v>
      </c>
      <c r="D79" s="97" t="s">
        <v>97</v>
      </c>
      <c r="E79" s="165">
        <v>0</v>
      </c>
      <c r="F79" s="79">
        <f t="shared" si="4"/>
        <v>80</v>
      </c>
      <c r="G79" s="98"/>
      <c r="H79" s="81" t="s">
        <v>211</v>
      </c>
      <c r="I79" s="111"/>
    </row>
    <row r="80" spans="1:9" s="112" customFormat="1" ht="14.25" x14ac:dyDescent="0.2">
      <c r="A80" s="107"/>
      <c r="B80" s="97" t="s">
        <v>100</v>
      </c>
      <c r="C80" s="165">
        <v>288</v>
      </c>
      <c r="D80" s="97" t="s">
        <v>100</v>
      </c>
      <c r="E80" s="165">
        <v>0</v>
      </c>
      <c r="F80" s="79">
        <f t="shared" si="4"/>
        <v>288</v>
      </c>
      <c r="G80" s="98"/>
      <c r="H80" s="81" t="s">
        <v>211</v>
      </c>
      <c r="I80" s="111"/>
    </row>
    <row r="81" spans="1:9" s="112" customFormat="1" ht="14.25" x14ac:dyDescent="0.2">
      <c r="A81" s="107"/>
      <c r="B81" s="97" t="s">
        <v>103</v>
      </c>
      <c r="C81" s="165">
        <v>1000</v>
      </c>
      <c r="D81" s="97" t="s">
        <v>200</v>
      </c>
      <c r="E81" s="165">
        <v>1000</v>
      </c>
      <c r="F81" s="79">
        <f t="shared" si="4"/>
        <v>0</v>
      </c>
      <c r="G81" s="98"/>
      <c r="H81" s="81"/>
      <c r="I81" s="111"/>
    </row>
    <row r="82" spans="1:9" s="112" customFormat="1" ht="14.25" x14ac:dyDescent="0.2">
      <c r="A82" s="107"/>
      <c r="B82" s="97" t="s">
        <v>37</v>
      </c>
      <c r="C82" s="165">
        <v>300</v>
      </c>
      <c r="D82" s="97" t="s">
        <v>199</v>
      </c>
      <c r="E82" s="165">
        <v>500</v>
      </c>
      <c r="F82" s="79">
        <f t="shared" si="4"/>
        <v>-200</v>
      </c>
      <c r="G82" s="98"/>
      <c r="H82" s="81"/>
      <c r="I82" s="111"/>
    </row>
    <row r="83" spans="1:9" s="112" customFormat="1" ht="14.25" x14ac:dyDescent="0.2">
      <c r="A83" s="107"/>
      <c r="B83" s="97" t="s">
        <v>38</v>
      </c>
      <c r="C83" s="165">
        <v>8000</v>
      </c>
      <c r="D83" s="97" t="s">
        <v>38</v>
      </c>
      <c r="E83" s="165">
        <v>3500</v>
      </c>
      <c r="F83" s="79">
        <f t="shared" si="4"/>
        <v>4500</v>
      </c>
      <c r="G83" s="98"/>
      <c r="H83" s="82" t="s">
        <v>192</v>
      </c>
      <c r="I83" s="111"/>
    </row>
    <row r="84" spans="1:9" s="112" customFormat="1" ht="14.25" x14ac:dyDescent="0.2">
      <c r="A84" s="107"/>
      <c r="B84" s="97" t="s">
        <v>152</v>
      </c>
      <c r="C84" s="165">
        <v>2000</v>
      </c>
      <c r="D84" s="97" t="s">
        <v>152</v>
      </c>
      <c r="E84" s="165">
        <v>1500</v>
      </c>
      <c r="F84" s="79">
        <f t="shared" si="4"/>
        <v>500</v>
      </c>
      <c r="G84" s="98"/>
      <c r="H84" s="81" t="s">
        <v>154</v>
      </c>
      <c r="I84" s="111"/>
    </row>
    <row r="85" spans="1:9" s="112" customFormat="1" ht="14.25" x14ac:dyDescent="0.2">
      <c r="A85" s="107"/>
      <c r="B85" s="97" t="s">
        <v>53</v>
      </c>
      <c r="C85" s="165">
        <v>1200</v>
      </c>
      <c r="D85" s="97" t="s">
        <v>201</v>
      </c>
      <c r="E85" s="165">
        <v>2050</v>
      </c>
      <c r="F85" s="79">
        <f t="shared" si="4"/>
        <v>-850</v>
      </c>
      <c r="G85" s="98"/>
      <c r="H85" s="81" t="s">
        <v>203</v>
      </c>
      <c r="I85" s="111"/>
    </row>
    <row r="86" spans="1:9" s="112" customFormat="1" ht="14.25" x14ac:dyDescent="0.2">
      <c r="A86" s="107"/>
      <c r="B86" s="97"/>
      <c r="C86" s="165">
        <v>0</v>
      </c>
      <c r="D86" s="97" t="s">
        <v>204</v>
      </c>
      <c r="E86" s="165">
        <v>2000</v>
      </c>
      <c r="F86" s="79">
        <f t="shared" si="4"/>
        <v>-2000</v>
      </c>
      <c r="G86" s="98"/>
      <c r="H86" s="81"/>
      <c r="I86" s="111"/>
    </row>
    <row r="87" spans="1:9" s="112" customFormat="1" ht="14.25" x14ac:dyDescent="0.2">
      <c r="A87" s="107"/>
      <c r="B87" s="97" t="s">
        <v>65</v>
      </c>
      <c r="C87" s="165">
        <v>40</v>
      </c>
      <c r="D87" s="97" t="s">
        <v>65</v>
      </c>
      <c r="E87" s="165">
        <v>0</v>
      </c>
      <c r="F87" s="79">
        <f t="shared" si="4"/>
        <v>40</v>
      </c>
      <c r="G87" s="98"/>
      <c r="H87" s="81" t="s">
        <v>212</v>
      </c>
      <c r="I87" s="111"/>
    </row>
    <row r="88" spans="1:9" s="112" customFormat="1" ht="15" x14ac:dyDescent="0.25">
      <c r="A88" s="107"/>
      <c r="B88" s="97"/>
      <c r="C88" s="174">
        <f>SUM(C75:C87)</f>
        <v>15926</v>
      </c>
      <c r="D88" s="97"/>
      <c r="E88" s="174">
        <f>SUM(E75:E87)</f>
        <v>11350</v>
      </c>
      <c r="F88" s="134">
        <f t="shared" si="4"/>
        <v>4576</v>
      </c>
      <c r="G88" s="98"/>
      <c r="H88" s="81"/>
      <c r="I88" s="111"/>
    </row>
    <row r="89" spans="1:9" s="112" customFormat="1" ht="14.25" x14ac:dyDescent="0.2">
      <c r="A89" s="107"/>
      <c r="B89" s="97"/>
      <c r="C89" s="165"/>
      <c r="D89" s="97"/>
      <c r="E89" s="165"/>
      <c r="F89" s="79"/>
      <c r="G89" s="98"/>
      <c r="H89" s="81"/>
      <c r="I89" s="111"/>
    </row>
    <row r="90" spans="1:9" s="112" customFormat="1" ht="15" x14ac:dyDescent="0.25">
      <c r="A90" s="107"/>
      <c r="B90" s="99" t="s">
        <v>55</v>
      </c>
      <c r="C90" s="165"/>
      <c r="D90" s="99" t="s">
        <v>55</v>
      </c>
      <c r="E90" s="165"/>
      <c r="F90" s="79"/>
      <c r="G90" s="98"/>
      <c r="H90" s="81" t="s">
        <v>196</v>
      </c>
      <c r="I90" s="111"/>
    </row>
    <row r="91" spans="1:9" s="112" customFormat="1" ht="14.25" x14ac:dyDescent="0.2">
      <c r="A91" s="107"/>
      <c r="B91" s="103" t="s">
        <v>48</v>
      </c>
      <c r="C91" s="165">
        <v>600</v>
      </c>
      <c r="D91" s="103" t="s">
        <v>48</v>
      </c>
      <c r="E91" s="165">
        <v>0</v>
      </c>
      <c r="F91" s="79">
        <f>C91-E91</f>
        <v>600</v>
      </c>
      <c r="G91" s="98"/>
      <c r="H91" s="82"/>
      <c r="I91" s="111"/>
    </row>
    <row r="92" spans="1:9" s="112" customFormat="1" ht="14.25" x14ac:dyDescent="0.2">
      <c r="A92" s="107"/>
      <c r="B92" s="97" t="s">
        <v>47</v>
      </c>
      <c r="C92" s="165">
        <v>157.5</v>
      </c>
      <c r="D92" s="97" t="s">
        <v>47</v>
      </c>
      <c r="E92" s="165">
        <v>0</v>
      </c>
      <c r="F92" s="79">
        <f>C92-E92</f>
        <v>157.5</v>
      </c>
      <c r="G92" s="98"/>
      <c r="H92" s="81"/>
      <c r="I92" s="111"/>
    </row>
    <row r="93" spans="1:9" s="112" customFormat="1" ht="14.25" x14ac:dyDescent="0.2">
      <c r="A93" s="107"/>
      <c r="B93" s="97" t="s">
        <v>49</v>
      </c>
      <c r="C93" s="165">
        <v>332</v>
      </c>
      <c r="D93" s="97" t="s">
        <v>49</v>
      </c>
      <c r="E93" s="165">
        <v>0</v>
      </c>
      <c r="F93" s="79">
        <f>C93-E93</f>
        <v>332</v>
      </c>
      <c r="G93" s="98"/>
      <c r="H93" s="81"/>
      <c r="I93" s="111"/>
    </row>
    <row r="94" spans="1:9" s="112" customFormat="1" ht="14.25" x14ac:dyDescent="0.2">
      <c r="A94" s="107"/>
      <c r="B94" s="97" t="s">
        <v>50</v>
      </c>
      <c r="C94" s="175">
        <v>300</v>
      </c>
      <c r="D94" s="97" t="s">
        <v>50</v>
      </c>
      <c r="E94" s="175">
        <v>0</v>
      </c>
      <c r="F94" s="79">
        <f>C94-E94</f>
        <v>300</v>
      </c>
      <c r="G94" s="98"/>
      <c r="H94" s="81"/>
      <c r="I94" s="111"/>
    </row>
    <row r="95" spans="1:9" s="112" customFormat="1" ht="15" x14ac:dyDescent="0.25">
      <c r="A95" s="107"/>
      <c r="B95" s="97"/>
      <c r="C95" s="176">
        <f>SUM(C91:C94)</f>
        <v>1389.5</v>
      </c>
      <c r="D95" s="97"/>
      <c r="E95" s="176">
        <f>SUM(E91:E94)</f>
        <v>0</v>
      </c>
      <c r="F95" s="134">
        <f>C95-E95</f>
        <v>1389.5</v>
      </c>
      <c r="G95" s="98"/>
      <c r="H95" s="81"/>
      <c r="I95" s="111"/>
    </row>
    <row r="96" spans="1:9" s="112" customFormat="1" ht="15" x14ac:dyDescent="0.25">
      <c r="A96" s="107"/>
      <c r="B96" s="97"/>
      <c r="C96" s="176"/>
      <c r="D96" s="97"/>
      <c r="E96" s="176"/>
      <c r="F96" s="136"/>
      <c r="G96" s="98"/>
      <c r="H96" s="81"/>
      <c r="I96" s="111"/>
    </row>
    <row r="97" spans="1:9" s="112" customFormat="1" ht="15" x14ac:dyDescent="0.25">
      <c r="A97" s="107"/>
      <c r="B97" s="99" t="s">
        <v>155</v>
      </c>
      <c r="C97" s="175"/>
      <c r="D97" s="99" t="s">
        <v>155</v>
      </c>
      <c r="E97" s="175"/>
      <c r="F97" s="135"/>
      <c r="G97" s="98"/>
      <c r="H97" s="81" t="s">
        <v>197</v>
      </c>
      <c r="I97" s="111"/>
    </row>
    <row r="98" spans="1:9" s="112" customFormat="1" ht="14.25" x14ac:dyDescent="0.2">
      <c r="A98" s="107"/>
      <c r="B98" s="97" t="s">
        <v>156</v>
      </c>
      <c r="C98" s="175">
        <v>200</v>
      </c>
      <c r="D98" s="97" t="s">
        <v>156</v>
      </c>
      <c r="E98" s="175">
        <v>0</v>
      </c>
      <c r="F98" s="79">
        <f t="shared" ref="F98:F104" si="5">C98-E98</f>
        <v>200</v>
      </c>
      <c r="G98" s="98"/>
      <c r="H98" s="81"/>
      <c r="I98" s="111"/>
    </row>
    <row r="99" spans="1:9" s="112" customFormat="1" ht="14.25" x14ac:dyDescent="0.2">
      <c r="A99" s="107"/>
      <c r="B99" s="97" t="s">
        <v>69</v>
      </c>
      <c r="C99" s="165">
        <v>100</v>
      </c>
      <c r="D99" s="97" t="s">
        <v>69</v>
      </c>
      <c r="E99" s="165">
        <v>0</v>
      </c>
      <c r="F99" s="79">
        <f t="shared" si="5"/>
        <v>100</v>
      </c>
      <c r="G99" s="98"/>
      <c r="H99" s="81"/>
      <c r="I99" s="111"/>
    </row>
    <row r="100" spans="1:9" s="112" customFormat="1" ht="14.25" x14ac:dyDescent="0.2">
      <c r="A100" s="107"/>
      <c r="B100" s="97" t="s">
        <v>96</v>
      </c>
      <c r="C100" s="165">
        <v>370</v>
      </c>
      <c r="D100" s="97" t="s">
        <v>96</v>
      </c>
      <c r="E100" s="165">
        <v>0</v>
      </c>
      <c r="F100" s="79">
        <f t="shared" si="5"/>
        <v>370</v>
      </c>
      <c r="G100" s="98"/>
      <c r="H100" s="81"/>
      <c r="I100" s="111"/>
    </row>
    <row r="101" spans="1:9" s="112" customFormat="1" ht="14.25" x14ac:dyDescent="0.2">
      <c r="A101" s="107"/>
      <c r="B101" s="97" t="s">
        <v>158</v>
      </c>
      <c r="C101" s="165">
        <v>86</v>
      </c>
      <c r="D101" s="97" t="s">
        <v>158</v>
      </c>
      <c r="E101" s="165">
        <v>0</v>
      </c>
      <c r="F101" s="79">
        <f t="shared" si="5"/>
        <v>86</v>
      </c>
      <c r="G101" s="98"/>
      <c r="H101" s="81"/>
      <c r="I101" s="111"/>
    </row>
    <row r="102" spans="1:9" s="112" customFormat="1" ht="14.25" x14ac:dyDescent="0.2">
      <c r="A102" s="107"/>
      <c r="B102" s="97" t="s">
        <v>159</v>
      </c>
      <c r="C102" s="165">
        <v>100</v>
      </c>
      <c r="D102" s="97" t="s">
        <v>159</v>
      </c>
      <c r="E102" s="165">
        <v>0</v>
      </c>
      <c r="F102" s="79">
        <f t="shared" si="5"/>
        <v>100</v>
      </c>
      <c r="G102" s="98"/>
      <c r="H102" s="81"/>
      <c r="I102" s="111"/>
    </row>
    <row r="103" spans="1:9" s="112" customFormat="1" ht="14.25" x14ac:dyDescent="0.2">
      <c r="A103" s="107"/>
      <c r="B103" s="97" t="s">
        <v>6</v>
      </c>
      <c r="C103" s="165">
        <f>C4*0.25</f>
        <v>2500</v>
      </c>
      <c r="D103" s="97" t="s">
        <v>6</v>
      </c>
      <c r="E103" s="165">
        <f>E4*0.25</f>
        <v>0</v>
      </c>
      <c r="F103" s="79">
        <f t="shared" si="5"/>
        <v>2500</v>
      </c>
      <c r="G103" s="98"/>
      <c r="H103" s="81"/>
      <c r="I103" s="111"/>
    </row>
    <row r="104" spans="1:9" s="112" customFormat="1" ht="15" x14ac:dyDescent="0.25">
      <c r="A104" s="107"/>
      <c r="B104" s="104"/>
      <c r="C104" s="174">
        <f>SUM(C98:C103)</f>
        <v>3356</v>
      </c>
      <c r="D104" s="104"/>
      <c r="E104" s="174">
        <f>SUM(E98:E103)</f>
        <v>0</v>
      </c>
      <c r="F104" s="134">
        <f t="shared" si="5"/>
        <v>3356</v>
      </c>
      <c r="G104" s="98"/>
      <c r="H104" s="81"/>
      <c r="I104" s="111"/>
    </row>
    <row r="105" spans="1:9" s="112" customFormat="1" ht="14.25" x14ac:dyDescent="0.2">
      <c r="A105" s="107"/>
      <c r="B105" s="104"/>
      <c r="C105" s="165"/>
      <c r="D105" s="104"/>
      <c r="E105" s="165"/>
      <c r="F105" s="79"/>
      <c r="G105" s="98"/>
      <c r="H105" s="81"/>
      <c r="I105" s="111"/>
    </row>
    <row r="106" spans="1:9" s="112" customFormat="1" ht="15" x14ac:dyDescent="0.25">
      <c r="A106" s="107"/>
      <c r="B106" s="104" t="s">
        <v>165</v>
      </c>
      <c r="C106" s="174">
        <v>2000</v>
      </c>
      <c r="D106" s="104" t="s">
        <v>166</v>
      </c>
      <c r="E106" s="174">
        <v>1000</v>
      </c>
      <c r="F106" s="134">
        <f>C106-E106</f>
        <v>1000</v>
      </c>
      <c r="G106" s="98"/>
      <c r="H106" s="81" t="s">
        <v>205</v>
      </c>
      <c r="I106" s="111"/>
    </row>
    <row r="107" spans="1:9" s="112" customFormat="1" ht="15" thickBot="1" x14ac:dyDescent="0.25">
      <c r="A107" s="107"/>
      <c r="B107" s="97"/>
      <c r="C107" s="165"/>
      <c r="D107" s="97"/>
      <c r="E107" s="165"/>
      <c r="F107" s="79"/>
      <c r="G107" s="98"/>
      <c r="H107" s="81"/>
      <c r="I107" s="111"/>
    </row>
    <row r="108" spans="1:9" ht="20.100000000000001" customHeight="1" thickBot="1" x14ac:dyDescent="0.3">
      <c r="A108" s="6"/>
      <c r="B108" s="73" t="s">
        <v>7</v>
      </c>
      <c r="C108" s="183">
        <f>SUM(C17,C27,C34,C41,C72,C88,C95,C104,C106)</f>
        <v>329931.58999999997</v>
      </c>
      <c r="D108" s="73" t="s">
        <v>7</v>
      </c>
      <c r="E108" s="183">
        <f>SUM(E17,E27,E34,E41,E72,E88,E95,E104,E106)</f>
        <v>281450</v>
      </c>
      <c r="F108" s="183">
        <f>SUM(F17,F27,F34,F41,F72,F88,F95,F104,F106)</f>
        <v>48481.59</v>
      </c>
      <c r="G108" s="74"/>
      <c r="H108" s="75"/>
      <c r="I108" s="1"/>
    </row>
    <row r="109" spans="1:9" ht="15.75" thickBot="1" x14ac:dyDescent="0.25">
      <c r="A109" s="6"/>
      <c r="B109" s="61"/>
      <c r="C109" s="177"/>
      <c r="D109" s="61"/>
      <c r="E109" s="177"/>
      <c r="F109" s="137"/>
      <c r="G109" s="67"/>
      <c r="H109" s="62"/>
      <c r="I109" s="1"/>
    </row>
    <row r="110" spans="1:9" s="4" customFormat="1" ht="20.100000000000001" customHeight="1" thickBot="1" x14ac:dyDescent="0.3">
      <c r="A110" s="7"/>
      <c r="B110" s="73" t="s">
        <v>8</v>
      </c>
      <c r="C110" s="178">
        <f>C14-C108</f>
        <v>-5631.5899999999674</v>
      </c>
      <c r="D110" s="73" t="s">
        <v>8</v>
      </c>
      <c r="E110" s="178">
        <f>E14-E108</f>
        <v>-82350</v>
      </c>
      <c r="F110" s="178">
        <f>F14-F108</f>
        <v>76718.41</v>
      </c>
      <c r="G110" s="76"/>
      <c r="H110" s="77"/>
      <c r="I110" s="3"/>
    </row>
    <row r="111" spans="1:9" s="4" customFormat="1" ht="15" x14ac:dyDescent="0.2">
      <c r="A111" s="7"/>
      <c r="B111" s="26"/>
      <c r="C111" s="179"/>
      <c r="D111" s="26"/>
      <c r="E111" s="179"/>
      <c r="F111" s="138"/>
      <c r="G111" s="142"/>
      <c r="H111" s="141"/>
      <c r="I111" s="3"/>
    </row>
    <row r="112" spans="1:9" x14ac:dyDescent="0.2">
      <c r="A112" s="6"/>
      <c r="B112" s="8"/>
      <c r="C112" s="180"/>
      <c r="D112" s="8"/>
      <c r="E112" s="180"/>
      <c r="F112" s="8"/>
      <c r="G112" s="8"/>
      <c r="H112" s="8"/>
      <c r="I112" s="1"/>
    </row>
    <row r="113" spans="2:4" ht="15" x14ac:dyDescent="0.2">
      <c r="B113" s="29"/>
      <c r="D113" s="29"/>
    </row>
    <row r="114" spans="2:4" ht="15" x14ac:dyDescent="0.2">
      <c r="B114" s="29"/>
      <c r="D114" s="29"/>
    </row>
    <row r="115" spans="2:4" ht="15" x14ac:dyDescent="0.2">
      <c r="B115" s="29"/>
      <c r="D115" s="29"/>
    </row>
    <row r="116" spans="2:4" ht="15" x14ac:dyDescent="0.2">
      <c r="B116" s="29"/>
      <c r="D116" s="29"/>
    </row>
    <row r="117" spans="2:4" ht="15" x14ac:dyDescent="0.2">
      <c r="B117" s="29"/>
      <c r="D117" s="29"/>
    </row>
    <row r="118" spans="2:4" ht="15" x14ac:dyDescent="0.2">
      <c r="B118" s="29"/>
      <c r="D118" s="29"/>
    </row>
    <row r="119" spans="2:4" ht="15" x14ac:dyDescent="0.2">
      <c r="B119" s="29"/>
      <c r="D119" s="29"/>
    </row>
    <row r="120" spans="2:4" ht="15" x14ac:dyDescent="0.2">
      <c r="B120" s="29"/>
      <c r="D120" s="29"/>
    </row>
    <row r="121" spans="2:4" ht="15" x14ac:dyDescent="0.2">
      <c r="B121" s="29"/>
      <c r="D121" s="29"/>
    </row>
    <row r="122" spans="2:4" ht="15" x14ac:dyDescent="0.2">
      <c r="B122" s="29"/>
      <c r="D122" s="29"/>
    </row>
  </sheetData>
  <mergeCells count="2">
    <mergeCell ref="G1:H1"/>
    <mergeCell ref="B1:E1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37354-8719-4368-A1DE-3C5DDB16EE4E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281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20937.62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66365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9187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2093.7800000000002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2093.7800000000002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293777.18000000005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350707.821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400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3140.46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1465.64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209.37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366623.29100000003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43026.71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35515.980000000003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14213.64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9398.56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102154.89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4271.3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4396.91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3349.97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21768.18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571.61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628.09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256.27999999999997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290.38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314.06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1610</v>
      </c>
      <c r="D50" s="98"/>
      <c r="E50" s="81" t="s">
        <v>310</v>
      </c>
      <c r="F50" s="111"/>
    </row>
    <row r="51" spans="1:6" s="112" customFormat="1" ht="14.25" x14ac:dyDescent="0.2">
      <c r="A51" s="107"/>
      <c r="B51" s="97" t="s">
        <v>101</v>
      </c>
      <c r="C51" s="79">
        <v>628.09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571.61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533.88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80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349.75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125.62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1591.25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477.33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636.42999999999995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221.89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259.60000000000002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2441.3200000000002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125.62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148.66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17011.47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3823.64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8000</v>
      </c>
      <c r="D73" s="98"/>
      <c r="E73" s="81" t="s">
        <v>293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104.7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167.46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424.8</v>
      </c>
      <c r="D77" s="98"/>
      <c r="E77" s="81" t="s">
        <v>319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628.09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16750.169999999998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4187.47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2232.33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66.34</v>
      </c>
      <c r="D83" s="98"/>
      <c r="E83" s="81" t="s">
        <v>302</v>
      </c>
      <c r="F83" s="111"/>
    </row>
    <row r="84" spans="1:6" s="112" customFormat="1" ht="15" x14ac:dyDescent="0.25">
      <c r="A84" s="107"/>
      <c r="B84" s="97"/>
      <c r="C84" s="134">
        <f>SUM(C72:C83)</f>
        <v>37564.999999999993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1256.25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329.89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695.13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628.09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2909.36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774.67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180.18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5234.4049999999997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6589.2550000000001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592456.88600000006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-298679.70600000001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'2046-47'!C111</f>
        <v>-4041563.5624999991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293777.18000000005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592456.88600000006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-4340243.2684999993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EE69-A4F7-40BE-8312-706CA2F35D2D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282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21565.75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66365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9187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2156.6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2156.6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294530.94999999995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361229.05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400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3234.67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1509.61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215.65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377288.98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43887.24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36226.300000000003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14497.91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9586.5300000000007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104197.98000000001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4399.4399999999996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4528.82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3450.47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22128.73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588.76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646.92999999999995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263.97000000000003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299.08999999999997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323.48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1610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190">
        <v>646.92999999999995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588.76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549.9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80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360.24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129.38999999999999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1638.99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491.65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655.52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228.55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267.39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2514.56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129.38999999999999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153.12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17316.62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3823.64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107.84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172.48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424.8</v>
      </c>
      <c r="D77" s="98"/>
      <c r="E77" s="81" t="s">
        <v>319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646.92999999999995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17252.669999999998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4313.09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2299.3000000000002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66.34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30487.089999999997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1293.94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339.79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715.98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646.92999999999995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2996.64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797.91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185.58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5391.4375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6774.9274999999998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599026.40749999997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-304495.45750000002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'2047-48'!C111</f>
        <v>-4340243.2684999993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294530.94999999995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599026.40749999997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-4644738.7259999989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74A7-F683-43DB-AFC8-41BD95CB380A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283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22212.720000000001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66365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9187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2221.3000000000002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2221.3000000000002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295307.31999999995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372065.92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400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3331.71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1554.9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222.12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388274.65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44764.98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36950.83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14787.87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9778.26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106281.93999999999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4531.42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4664.6899999999996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3553.98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22500.09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606.41999999999996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666.34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271.89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308.06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333.18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1610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666.34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606.41999999999996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566.4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80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371.05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133.27000000000001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1688.16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506.4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675.18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235.41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275.41000000000003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2590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133.27000000000001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157.71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17630.91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4014.82</v>
      </c>
      <c r="D72" s="98"/>
      <c r="E72" s="81" t="s">
        <v>288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111.07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177.65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445.92</v>
      </c>
      <c r="D77" s="98"/>
      <c r="E77" s="81" t="s">
        <v>320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666.34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17770.25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4442.4799999999996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2368.2800000000002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66.34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31443.149999999998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1332.76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349.98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737.46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666.34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3086.54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821.85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191.15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5553.18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6966.18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614018.90000000014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-318711.58000000019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'2048-49'!C111</f>
        <v>-4644738.7259999989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295307.31999999995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614018.90000000014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-4963450.3059999989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6AFD-EE51-4356-B2E6-BED9BDA48AB4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284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22879.1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69683</v>
      </c>
      <c r="D5" s="80"/>
      <c r="E5" s="81" t="s">
        <v>256</v>
      </c>
      <c r="F5" s="111"/>
    </row>
    <row r="6" spans="1:6" s="112" customFormat="1" ht="15.95" customHeight="1" x14ac:dyDescent="0.2">
      <c r="A6" s="107"/>
      <c r="B6" s="78" t="s">
        <v>13</v>
      </c>
      <c r="C6" s="79">
        <v>9646</v>
      </c>
      <c r="D6" s="80"/>
      <c r="E6" s="81" t="s">
        <v>257</v>
      </c>
      <c r="F6" s="111"/>
    </row>
    <row r="7" spans="1:6" s="112" customFormat="1" ht="15.95" customHeight="1" x14ac:dyDescent="0.2">
      <c r="A7" s="107"/>
      <c r="B7" s="78" t="s">
        <v>110</v>
      </c>
      <c r="C7" s="79">
        <v>2287.94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2287.94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299883.98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383227.9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400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3431.66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1601.55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228.78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399589.89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45660.28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37689.85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15083.63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9973.82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108407.58000000002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4667.3599999999997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4804.63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3660.6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22882.59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624.61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686.33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280.05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317.3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343.17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1610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686.33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624.61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583.39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80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382.18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137.27000000000001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1738.8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521.59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695.43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242.47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283.67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2667.7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137.27000000000001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162.44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17954.61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4014.82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114.4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182.98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445.92</v>
      </c>
      <c r="D77" s="98"/>
      <c r="E77" s="81" t="s">
        <v>320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686.33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18303.36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4575.75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2439.33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66.34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32209.23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1372.74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360.48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759.58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686.33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3179.13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846.5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196.88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5719.7749999999996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7163.1549999999997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629221.625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-329337.64500000002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'2049-50'!C111</f>
        <v>-4963450.3059999989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299883.98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629221.625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-5292787.9509999994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CA78E-A9C3-4C5B-8A8B-DA8FB31D68DD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5.5703125" style="2" bestFit="1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285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23565.47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69683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9646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2356.58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2356.58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300707.63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394724.74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400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3534.61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1649.6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235.64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411244.58999999997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46573.48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38443.65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15385.3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10173.299999999999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110575.73000000001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4807.38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4948.7700000000004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3770.42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23276.57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643.35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706.92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288.45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326.82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353.46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1610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706.92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643.35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600.89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80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533.87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393.64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141.38999999999999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1790.96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537.24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716.29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249.74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292.18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2747.73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141.38999999999999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167.31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18821.899999999998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4014.82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117.83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188.47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445.92</v>
      </c>
      <c r="D77" s="98"/>
      <c r="E77" s="81" t="s">
        <v>320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706.92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18852.46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4713.0200000000004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2512.5100000000002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66.34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32998.289999999994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1413.92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371.29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782.38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706.92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3274.51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871.89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202.79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5891.3675000000003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7366.0475000000006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645393.07750000001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-344685.44750000001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'2050-51'!C111</f>
        <v>-5292787.9509999994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300707.63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645393.07750000001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-5637473.3984999992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EC86-D2C2-4C21-8CFF-C6708D2DD3E8}">
  <sheetPr>
    <pageSetUpPr fitToPage="1"/>
  </sheetPr>
  <dimension ref="A1:G138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8" width="20.85546875" style="2"/>
    <col min="9" max="9" width="11.42578125" style="2" customWidth="1"/>
    <col min="10" max="10" width="10.85546875" style="2" customWidth="1"/>
    <col min="11" max="16384" width="20.85546875" style="2"/>
  </cols>
  <sheetData>
    <row r="1" spans="1:7" ht="39" customHeight="1" thickBot="1" x14ac:dyDescent="0.35">
      <c r="A1" s="6"/>
      <c r="B1" s="28" t="s">
        <v>20</v>
      </c>
      <c r="C1" s="23"/>
      <c r="D1" s="191" t="s">
        <v>14</v>
      </c>
      <c r="E1" s="191"/>
    </row>
    <row r="2" spans="1:7" ht="30" customHeight="1" x14ac:dyDescent="0.2">
      <c r="A2" s="6"/>
      <c r="B2" s="57" t="s">
        <v>0</v>
      </c>
      <c r="C2" s="58" t="s">
        <v>18</v>
      </c>
      <c r="D2" s="57"/>
      <c r="E2" s="59" t="s">
        <v>30</v>
      </c>
      <c r="F2" s="1"/>
      <c r="G2" s="1"/>
    </row>
    <row r="3" spans="1:7" s="112" customFormat="1" ht="15.95" customHeight="1" x14ac:dyDescent="0.2">
      <c r="A3" s="107"/>
      <c r="B3" s="78" t="s">
        <v>15</v>
      </c>
      <c r="C3" s="113">
        <v>63833.33</v>
      </c>
      <c r="D3" s="80"/>
      <c r="E3" s="81" t="s">
        <v>107</v>
      </c>
      <c r="F3" s="111"/>
      <c r="G3" s="111"/>
    </row>
    <row r="4" spans="1:7" s="112" customFormat="1" ht="15.95" customHeight="1" x14ac:dyDescent="0.2">
      <c r="A4" s="107"/>
      <c r="B4" s="78" t="s">
        <v>19</v>
      </c>
      <c r="C4" s="113">
        <v>3333</v>
      </c>
      <c r="D4" s="80"/>
      <c r="E4" s="81" t="s">
        <v>129</v>
      </c>
      <c r="F4" s="111"/>
      <c r="G4" s="111"/>
    </row>
    <row r="5" spans="1:7" s="112" customFormat="1" ht="15.95" customHeight="1" x14ac:dyDescent="0.2">
      <c r="A5" s="107"/>
      <c r="B5" s="78" t="s">
        <v>24</v>
      </c>
      <c r="C5" s="113">
        <v>17000</v>
      </c>
      <c r="D5" s="80"/>
      <c r="E5" s="81" t="s">
        <v>109</v>
      </c>
      <c r="F5" s="111"/>
      <c r="G5" s="111"/>
    </row>
    <row r="6" spans="1:7" s="112" customFormat="1" ht="15.95" customHeight="1" x14ac:dyDescent="0.2">
      <c r="A6" s="107"/>
      <c r="B6" s="78" t="s">
        <v>13</v>
      </c>
      <c r="C6" s="113">
        <v>7200</v>
      </c>
      <c r="D6" s="80"/>
      <c r="E6" s="81" t="s">
        <v>41</v>
      </c>
      <c r="F6" s="111"/>
      <c r="G6" s="111"/>
    </row>
    <row r="7" spans="1:7" s="112" customFormat="1" ht="15.95" customHeight="1" x14ac:dyDescent="0.2">
      <c r="A7" s="107"/>
      <c r="B7" s="78" t="s">
        <v>110</v>
      </c>
      <c r="C7" s="113">
        <v>300</v>
      </c>
      <c r="D7" s="80"/>
      <c r="E7" s="82" t="s">
        <v>111</v>
      </c>
      <c r="F7" s="111"/>
      <c r="G7" s="111"/>
    </row>
    <row r="8" spans="1:7" s="112" customFormat="1" ht="15.95" customHeight="1" x14ac:dyDescent="0.2">
      <c r="A8" s="107"/>
      <c r="B8" s="78" t="s">
        <v>25</v>
      </c>
      <c r="C8" s="113">
        <v>10000</v>
      </c>
      <c r="D8" s="80"/>
      <c r="E8" s="81" t="s">
        <v>141</v>
      </c>
      <c r="F8" s="111"/>
      <c r="G8" s="111"/>
    </row>
    <row r="9" spans="1:7" s="112" customFormat="1" ht="15.95" customHeight="1" x14ac:dyDescent="0.2">
      <c r="A9" s="107"/>
      <c r="B9" s="78" t="s">
        <v>26</v>
      </c>
      <c r="C9" s="113">
        <v>50000</v>
      </c>
      <c r="D9" s="80"/>
      <c r="E9" s="81" t="s">
        <v>36</v>
      </c>
      <c r="F9" s="111"/>
      <c r="G9" s="111"/>
    </row>
    <row r="10" spans="1:7" s="112" customFormat="1" ht="15.95" customHeight="1" x14ac:dyDescent="0.2">
      <c r="A10" s="107"/>
      <c r="B10" s="83" t="s">
        <v>23</v>
      </c>
      <c r="C10" s="114">
        <v>0</v>
      </c>
      <c r="D10" s="85"/>
      <c r="E10" s="86"/>
      <c r="F10" s="111"/>
      <c r="G10" s="111"/>
    </row>
    <row r="11" spans="1:7" s="112" customFormat="1" ht="15.95" customHeight="1" x14ac:dyDescent="0.2">
      <c r="A11" s="107"/>
      <c r="B11" s="83" t="s">
        <v>135</v>
      </c>
      <c r="C11" s="114">
        <v>200</v>
      </c>
      <c r="D11" s="85"/>
      <c r="E11" s="86" t="s">
        <v>136</v>
      </c>
      <c r="F11" s="111"/>
      <c r="G11" s="111"/>
    </row>
    <row r="12" spans="1:7" s="112" customFormat="1" ht="15.95" customHeight="1" x14ac:dyDescent="0.2">
      <c r="A12" s="107"/>
      <c r="B12" s="83" t="s">
        <v>2</v>
      </c>
      <c r="C12" s="114">
        <v>200</v>
      </c>
      <c r="D12" s="85"/>
      <c r="E12" s="86"/>
      <c r="F12" s="111"/>
      <c r="G12" s="111"/>
    </row>
    <row r="13" spans="1:7" s="112" customFormat="1" ht="15.95" customHeight="1" thickBot="1" x14ac:dyDescent="0.25">
      <c r="A13" s="107"/>
      <c r="B13" s="83"/>
      <c r="C13" s="114"/>
      <c r="D13" s="85"/>
      <c r="E13" s="86"/>
      <c r="F13" s="111"/>
      <c r="G13" s="111"/>
    </row>
    <row r="14" spans="1:7" ht="20.100000000000001" customHeight="1" thickBot="1" x14ac:dyDescent="0.3">
      <c r="A14" s="6"/>
      <c r="B14" s="69" t="s">
        <v>3</v>
      </c>
      <c r="C14" s="70">
        <f>SUM(C3:C13)</f>
        <v>152066.33000000002</v>
      </c>
      <c r="D14" s="115"/>
      <c r="E14" s="116"/>
      <c r="F14" s="1"/>
      <c r="G14" s="1"/>
    </row>
    <row r="15" spans="1:7" ht="14.1" customHeight="1" thickBot="1" x14ac:dyDescent="0.25">
      <c r="A15" s="6"/>
      <c r="B15" s="20"/>
      <c r="C15" s="18"/>
      <c r="D15" s="18"/>
      <c r="E15" s="30"/>
      <c r="F15" s="1"/>
      <c r="G15" s="1"/>
    </row>
    <row r="16" spans="1:7" ht="30" customHeight="1" thickBot="1" x14ac:dyDescent="0.25">
      <c r="A16" s="6"/>
      <c r="B16" s="57" t="s">
        <v>127</v>
      </c>
      <c r="C16" s="58"/>
      <c r="D16" s="57"/>
      <c r="E16" s="59"/>
      <c r="F16" s="1"/>
      <c r="G16" s="1"/>
    </row>
    <row r="17" spans="1:7" s="120" customFormat="1" ht="15.95" customHeight="1" x14ac:dyDescent="0.25">
      <c r="A17" s="117"/>
      <c r="B17" s="118" t="s">
        <v>16</v>
      </c>
      <c r="C17" s="159">
        <v>17917.72</v>
      </c>
      <c r="D17" s="89"/>
      <c r="E17" s="90" t="s">
        <v>34</v>
      </c>
      <c r="F17" s="119"/>
      <c r="G17" s="119"/>
    </row>
    <row r="18" spans="1:7" s="120" customFormat="1" ht="15.95" customHeight="1" x14ac:dyDescent="0.25">
      <c r="A18" s="117"/>
      <c r="B18" s="105"/>
      <c r="C18" s="149"/>
      <c r="D18" s="92"/>
      <c r="E18" s="93"/>
      <c r="F18" s="119"/>
      <c r="G18" s="119"/>
    </row>
    <row r="19" spans="1:7" s="120" customFormat="1" ht="15.95" customHeight="1" x14ac:dyDescent="0.25">
      <c r="A19" s="117"/>
      <c r="B19" s="94" t="s">
        <v>140</v>
      </c>
      <c r="C19" s="132"/>
      <c r="D19" s="92"/>
      <c r="E19" s="93" t="s">
        <v>167</v>
      </c>
      <c r="F19" s="119"/>
    </row>
    <row r="20" spans="1:7" s="120" customFormat="1" ht="15.95" customHeight="1" x14ac:dyDescent="0.2">
      <c r="A20" s="117"/>
      <c r="B20" s="91" t="s">
        <v>142</v>
      </c>
      <c r="C20" s="132">
        <v>55833.34</v>
      </c>
      <c r="D20" s="92"/>
      <c r="E20" s="93"/>
      <c r="F20" s="119"/>
    </row>
    <row r="21" spans="1:7" s="120" customFormat="1" ht="15.95" customHeight="1" x14ac:dyDescent="0.2">
      <c r="A21" s="117"/>
      <c r="B21" s="91" t="s">
        <v>144</v>
      </c>
      <c r="C21" s="132">
        <v>3333.33</v>
      </c>
      <c r="D21" s="92"/>
      <c r="E21" s="93"/>
      <c r="F21" s="119"/>
    </row>
    <row r="22" spans="1:7" s="120" customFormat="1" ht="15.95" customHeight="1" x14ac:dyDescent="0.2">
      <c r="A22" s="117"/>
      <c r="B22" s="91" t="s">
        <v>145</v>
      </c>
      <c r="C22" s="132">
        <v>233.33</v>
      </c>
      <c r="D22" s="92"/>
      <c r="E22" s="93"/>
      <c r="F22" s="119"/>
    </row>
    <row r="23" spans="1:7" s="120" customFormat="1" ht="15.95" customHeight="1" x14ac:dyDescent="0.2">
      <c r="A23" s="117"/>
      <c r="B23" s="91" t="s">
        <v>147</v>
      </c>
      <c r="C23" s="132">
        <v>833.33</v>
      </c>
      <c r="D23" s="92"/>
      <c r="E23" s="93"/>
      <c r="F23" s="119"/>
    </row>
    <row r="24" spans="1:7" s="120" customFormat="1" ht="15.95" customHeight="1" x14ac:dyDescent="0.2">
      <c r="A24" s="117"/>
      <c r="B24" s="91" t="s">
        <v>146</v>
      </c>
      <c r="C24" s="132">
        <v>500</v>
      </c>
      <c r="D24" s="92"/>
      <c r="E24" s="93" t="s">
        <v>148</v>
      </c>
      <c r="F24" s="119"/>
    </row>
    <row r="25" spans="1:7" s="120" customFormat="1" ht="15.95" customHeight="1" x14ac:dyDescent="0.2">
      <c r="A25" s="117"/>
      <c r="B25" s="91" t="s">
        <v>295</v>
      </c>
      <c r="C25" s="132">
        <v>233.33</v>
      </c>
      <c r="D25" s="92"/>
      <c r="E25" s="93"/>
      <c r="F25" s="119"/>
    </row>
    <row r="26" spans="1:7" s="120" customFormat="1" ht="15.95" customHeight="1" x14ac:dyDescent="0.2">
      <c r="A26" s="117"/>
      <c r="B26" s="91" t="s">
        <v>149</v>
      </c>
      <c r="C26" s="132">
        <v>34</v>
      </c>
      <c r="D26" s="92"/>
      <c r="E26" s="93"/>
      <c r="F26" s="119"/>
    </row>
    <row r="27" spans="1:7" s="120" customFormat="1" ht="15.95" customHeight="1" x14ac:dyDescent="0.25">
      <c r="A27" s="117"/>
      <c r="B27" s="91"/>
      <c r="C27" s="133">
        <f>SUM(C20:C26)</f>
        <v>61000.66</v>
      </c>
      <c r="D27" s="92"/>
      <c r="E27" s="93"/>
      <c r="F27" s="119"/>
    </row>
    <row r="28" spans="1:7" s="112" customFormat="1" ht="15.95" customHeight="1" x14ac:dyDescent="0.2">
      <c r="A28" s="107"/>
      <c r="B28" s="105"/>
      <c r="C28" s="148"/>
      <c r="D28" s="92"/>
      <c r="E28" s="93"/>
      <c r="F28" s="126"/>
      <c r="G28" s="111"/>
    </row>
    <row r="29" spans="1:7" s="112" customFormat="1" ht="15.95" customHeight="1" x14ac:dyDescent="0.25">
      <c r="A29" s="107"/>
      <c r="B29" s="121" t="s">
        <v>32</v>
      </c>
      <c r="C29" s="148"/>
      <c r="D29" s="92"/>
      <c r="E29" s="93" t="s">
        <v>33</v>
      </c>
      <c r="F29" s="111"/>
      <c r="G29" s="111"/>
    </row>
    <row r="30" spans="1:7" s="112" customFormat="1" ht="15.95" customHeight="1" x14ac:dyDescent="0.2">
      <c r="A30" s="107"/>
      <c r="B30" s="105" t="s">
        <v>27</v>
      </c>
      <c r="C30" s="148">
        <v>8742.0400000000009</v>
      </c>
      <c r="D30" s="92"/>
      <c r="E30" s="93" t="s">
        <v>42</v>
      </c>
      <c r="F30" s="111"/>
      <c r="G30" s="111"/>
    </row>
    <row r="31" spans="1:7" s="112" customFormat="1" ht="15.95" customHeight="1" x14ac:dyDescent="0.2">
      <c r="A31" s="107"/>
      <c r="B31" s="122" t="s">
        <v>244</v>
      </c>
      <c r="C31" s="148">
        <v>12384.05</v>
      </c>
      <c r="D31" s="92"/>
      <c r="E31" s="96" t="s">
        <v>43</v>
      </c>
      <c r="F31" s="111"/>
      <c r="G31" s="111"/>
    </row>
    <row r="32" spans="1:7" s="112" customFormat="1" ht="15.95" customHeight="1" x14ac:dyDescent="0.2">
      <c r="A32" s="107"/>
      <c r="B32" s="105" t="s">
        <v>29</v>
      </c>
      <c r="C32" s="148">
        <v>2860</v>
      </c>
      <c r="D32" s="92"/>
      <c r="E32" s="93" t="s">
        <v>39</v>
      </c>
      <c r="F32" s="111"/>
      <c r="G32" s="111"/>
    </row>
    <row r="33" spans="1:7" s="112" customFormat="1" ht="15.95" customHeight="1" x14ac:dyDescent="0.2">
      <c r="A33" s="107"/>
      <c r="B33" s="105" t="s">
        <v>31</v>
      </c>
      <c r="C33" s="148">
        <v>1872</v>
      </c>
      <c r="D33" s="92"/>
      <c r="E33" s="93" t="s">
        <v>40</v>
      </c>
      <c r="F33" s="111"/>
      <c r="G33" s="111"/>
    </row>
    <row r="34" spans="1:7" s="112" customFormat="1" ht="15.95" customHeight="1" x14ac:dyDescent="0.25">
      <c r="A34" s="107"/>
      <c r="B34" s="105"/>
      <c r="C34" s="149">
        <f>SUM(C30:C33)</f>
        <v>25858.09</v>
      </c>
      <c r="D34" s="92"/>
      <c r="E34" s="93"/>
      <c r="F34" s="111"/>
      <c r="G34" s="111"/>
    </row>
    <row r="35" spans="1:7" s="112" customFormat="1" ht="15.95" customHeight="1" x14ac:dyDescent="0.2">
      <c r="A35" s="107"/>
      <c r="B35" s="105"/>
      <c r="C35" s="148"/>
      <c r="D35" s="92"/>
      <c r="E35" s="93"/>
      <c r="F35" s="111"/>
    </row>
    <row r="36" spans="1:7" s="112" customFormat="1" ht="15.95" customHeight="1" x14ac:dyDescent="0.25">
      <c r="A36" s="107"/>
      <c r="B36" s="121" t="s">
        <v>52</v>
      </c>
      <c r="C36" s="148"/>
      <c r="D36" s="92"/>
      <c r="E36" s="93"/>
      <c r="F36" s="111"/>
    </row>
    <row r="37" spans="1:7" s="112" customFormat="1" ht="27.95" customHeight="1" x14ac:dyDescent="0.2">
      <c r="A37" s="107"/>
      <c r="B37" s="123" t="s">
        <v>45</v>
      </c>
      <c r="C37" s="113">
        <v>3250</v>
      </c>
      <c r="D37" s="98"/>
      <c r="E37" s="82" t="s">
        <v>112</v>
      </c>
      <c r="F37" s="111"/>
    </row>
    <row r="38" spans="1:7" s="112" customFormat="1" ht="15.95" customHeight="1" x14ac:dyDescent="0.2">
      <c r="A38" s="107"/>
      <c r="B38" s="123" t="s">
        <v>46</v>
      </c>
      <c r="C38" s="113">
        <v>680</v>
      </c>
      <c r="D38" s="98"/>
      <c r="E38" s="81"/>
      <c r="F38" s="111"/>
    </row>
    <row r="39" spans="1:7" s="112" customFormat="1" ht="15.95" customHeight="1" x14ac:dyDescent="0.2">
      <c r="A39" s="107"/>
      <c r="B39" s="123" t="s">
        <v>4</v>
      </c>
      <c r="C39" s="113">
        <v>900</v>
      </c>
      <c r="D39" s="98"/>
      <c r="E39" s="81"/>
      <c r="F39" s="111"/>
    </row>
    <row r="40" spans="1:7" s="112" customFormat="1" ht="15.95" customHeight="1" x14ac:dyDescent="0.2">
      <c r="A40" s="107"/>
      <c r="B40" s="123" t="s">
        <v>56</v>
      </c>
      <c r="C40" s="113">
        <v>533.33000000000004</v>
      </c>
      <c r="D40" s="98"/>
      <c r="E40" s="81" t="s">
        <v>57</v>
      </c>
      <c r="F40" s="111"/>
    </row>
    <row r="41" spans="1:7" s="112" customFormat="1" ht="15.95" customHeight="1" x14ac:dyDescent="0.25">
      <c r="A41" s="107"/>
      <c r="B41" s="123"/>
      <c r="C41" s="150">
        <f>SUM(C37:C40)</f>
        <v>5363.33</v>
      </c>
      <c r="D41" s="98"/>
      <c r="E41" s="81"/>
      <c r="F41" s="111"/>
    </row>
    <row r="42" spans="1:7" s="112" customFormat="1" ht="15.95" customHeight="1" x14ac:dyDescent="0.2">
      <c r="A42" s="107"/>
      <c r="B42" s="123"/>
      <c r="C42" s="113"/>
      <c r="D42" s="98"/>
      <c r="E42" s="81"/>
      <c r="F42" s="111"/>
    </row>
    <row r="43" spans="1:7" s="112" customFormat="1" ht="15.95" customHeight="1" x14ac:dyDescent="0.25">
      <c r="A43" s="107"/>
      <c r="B43" s="106" t="s">
        <v>54</v>
      </c>
      <c r="C43" s="113"/>
      <c r="D43" s="98"/>
      <c r="E43" s="81" t="s">
        <v>77</v>
      </c>
      <c r="F43" s="111"/>
    </row>
    <row r="44" spans="1:7" s="112" customFormat="1" ht="15.95" customHeight="1" x14ac:dyDescent="0.2">
      <c r="A44" s="107"/>
      <c r="B44" s="123" t="s">
        <v>153</v>
      </c>
      <c r="C44" s="113">
        <v>15000</v>
      </c>
      <c r="D44" s="98"/>
      <c r="E44" s="81" t="s">
        <v>168</v>
      </c>
      <c r="F44" s="111"/>
    </row>
    <row r="45" spans="1:7" s="112" customFormat="1" ht="15.95" customHeight="1" x14ac:dyDescent="0.2">
      <c r="A45" s="107"/>
      <c r="B45" s="123" t="s">
        <v>5</v>
      </c>
      <c r="C45" s="113">
        <v>0</v>
      </c>
      <c r="D45" s="98"/>
      <c r="E45" s="81" t="s">
        <v>105</v>
      </c>
      <c r="F45" s="111"/>
    </row>
    <row r="46" spans="1:7" s="112" customFormat="1" ht="15.95" customHeight="1" x14ac:dyDescent="0.2">
      <c r="A46" s="107"/>
      <c r="B46" s="123" t="s">
        <v>75</v>
      </c>
      <c r="C46" s="113">
        <v>91</v>
      </c>
      <c r="D46" s="98"/>
      <c r="E46" s="81"/>
      <c r="F46" s="111"/>
    </row>
    <row r="47" spans="1:7" s="112" customFormat="1" ht="15.95" customHeight="1" x14ac:dyDescent="0.2">
      <c r="A47" s="107"/>
      <c r="B47" s="123" t="s">
        <v>162</v>
      </c>
      <c r="C47" s="113">
        <v>300</v>
      </c>
      <c r="D47" s="98"/>
      <c r="E47" s="81" t="s">
        <v>81</v>
      </c>
      <c r="F47" s="111"/>
    </row>
    <row r="48" spans="1:7" s="112" customFormat="1" ht="15.95" customHeight="1" x14ac:dyDescent="0.2">
      <c r="A48" s="107"/>
      <c r="B48" s="123" t="s">
        <v>61</v>
      </c>
      <c r="C48" s="113">
        <v>75.91</v>
      </c>
      <c r="D48" s="98"/>
      <c r="E48" s="81"/>
      <c r="F48" s="111"/>
    </row>
    <row r="49" spans="1:6" s="112" customFormat="1" ht="15.95" customHeight="1" x14ac:dyDescent="0.2">
      <c r="A49" s="107"/>
      <c r="B49" s="123" t="s">
        <v>62</v>
      </c>
      <c r="C49" s="113">
        <v>86</v>
      </c>
      <c r="D49" s="98"/>
      <c r="E49" s="81" t="s">
        <v>64</v>
      </c>
      <c r="F49" s="111"/>
    </row>
    <row r="50" spans="1:6" s="112" customFormat="1" ht="15.95" customHeight="1" x14ac:dyDescent="0.2">
      <c r="A50" s="107"/>
      <c r="B50" s="123" t="s">
        <v>76</v>
      </c>
      <c r="C50" s="113">
        <v>50</v>
      </c>
      <c r="D50" s="98"/>
      <c r="E50" s="81"/>
      <c r="F50" s="111"/>
    </row>
    <row r="51" spans="1:6" s="112" customFormat="1" ht="15.95" customHeight="1" x14ac:dyDescent="0.2">
      <c r="A51" s="107"/>
      <c r="B51" s="97" t="s">
        <v>303</v>
      </c>
      <c r="C51" s="79">
        <v>333.33</v>
      </c>
      <c r="D51" s="98"/>
      <c r="E51" s="81" t="s">
        <v>305</v>
      </c>
      <c r="F51" s="111"/>
    </row>
    <row r="52" spans="1:6" s="112" customFormat="1" ht="15.95" customHeight="1" x14ac:dyDescent="0.2">
      <c r="A52" s="107"/>
      <c r="B52" s="123" t="s">
        <v>101</v>
      </c>
      <c r="C52" s="113">
        <v>100</v>
      </c>
      <c r="D52" s="98"/>
      <c r="E52" s="81"/>
      <c r="F52" s="111"/>
    </row>
    <row r="53" spans="1:6" s="112" customFormat="1" ht="15.95" customHeight="1" x14ac:dyDescent="0.25">
      <c r="A53" s="107"/>
      <c r="B53" s="106" t="s">
        <v>74</v>
      </c>
      <c r="C53" s="113">
        <v>0</v>
      </c>
      <c r="D53" s="98"/>
      <c r="E53" s="81" t="s">
        <v>58</v>
      </c>
      <c r="F53" s="111"/>
    </row>
    <row r="54" spans="1:6" s="112" customFormat="1" ht="15.95" customHeight="1" x14ac:dyDescent="0.2">
      <c r="A54" s="107"/>
      <c r="B54" s="123" t="s">
        <v>78</v>
      </c>
      <c r="C54" s="113"/>
      <c r="D54" s="98"/>
      <c r="E54" s="81" t="s">
        <v>82</v>
      </c>
      <c r="F54" s="111"/>
    </row>
    <row r="55" spans="1:6" s="112" customFormat="1" ht="15.95" customHeight="1" x14ac:dyDescent="0.2">
      <c r="A55" s="107"/>
      <c r="B55" s="123" t="s">
        <v>79</v>
      </c>
      <c r="C55" s="113"/>
      <c r="D55" s="98"/>
      <c r="E55" s="81" t="s">
        <v>82</v>
      </c>
      <c r="F55" s="111"/>
    </row>
    <row r="56" spans="1:6" s="112" customFormat="1" ht="15.95" customHeight="1" x14ac:dyDescent="0.2">
      <c r="A56" s="107"/>
      <c r="B56" s="123" t="s">
        <v>80</v>
      </c>
      <c r="C56" s="113">
        <v>30</v>
      </c>
      <c r="D56" s="98"/>
      <c r="E56" s="81" t="s">
        <v>85</v>
      </c>
      <c r="F56" s="111"/>
    </row>
    <row r="57" spans="1:6" s="112" customFormat="1" ht="42.75" x14ac:dyDescent="0.2">
      <c r="A57" s="107"/>
      <c r="B57" s="100" t="s">
        <v>83</v>
      </c>
      <c r="C57" s="79">
        <v>0</v>
      </c>
      <c r="D57" s="98"/>
      <c r="E57" s="81" t="s">
        <v>84</v>
      </c>
      <c r="F57" s="111"/>
    </row>
    <row r="58" spans="1:6" s="112" customFormat="1" ht="15.95" customHeight="1" x14ac:dyDescent="0.2">
      <c r="A58" s="107"/>
      <c r="B58" s="123" t="s">
        <v>86</v>
      </c>
      <c r="C58" s="113"/>
      <c r="D58" s="98"/>
      <c r="E58" s="81" t="s">
        <v>82</v>
      </c>
      <c r="F58" s="111"/>
    </row>
    <row r="59" spans="1:6" s="112" customFormat="1" ht="15.95" customHeight="1" x14ac:dyDescent="0.2">
      <c r="A59" s="107"/>
      <c r="B59" s="123" t="s">
        <v>87</v>
      </c>
      <c r="C59" s="113"/>
      <c r="D59" s="98"/>
      <c r="E59" s="81" t="s">
        <v>82</v>
      </c>
      <c r="F59" s="111"/>
    </row>
    <row r="60" spans="1:6" s="112" customFormat="1" ht="15.95" customHeight="1" x14ac:dyDescent="0.2">
      <c r="A60" s="107"/>
      <c r="B60" s="123" t="s">
        <v>88</v>
      </c>
      <c r="C60" s="113"/>
      <c r="D60" s="98"/>
      <c r="E60" s="81" t="s">
        <v>82</v>
      </c>
      <c r="F60" s="111"/>
    </row>
    <row r="61" spans="1:6" s="112" customFormat="1" ht="15.95" customHeight="1" x14ac:dyDescent="0.2">
      <c r="A61" s="107"/>
      <c r="B61" s="123" t="s">
        <v>89</v>
      </c>
      <c r="C61" s="113"/>
      <c r="D61" s="98"/>
      <c r="E61" s="81" t="s">
        <v>82</v>
      </c>
      <c r="F61" s="111"/>
    </row>
    <row r="62" spans="1:6" s="112" customFormat="1" ht="15.95" customHeight="1" x14ac:dyDescent="0.2">
      <c r="A62" s="107"/>
      <c r="B62" s="123" t="s">
        <v>90</v>
      </c>
      <c r="C62" s="113"/>
      <c r="D62" s="98"/>
      <c r="E62" s="81" t="s">
        <v>82</v>
      </c>
      <c r="F62" s="111"/>
    </row>
    <row r="63" spans="1:6" s="112" customFormat="1" ht="15.95" customHeight="1" x14ac:dyDescent="0.2">
      <c r="A63" s="107"/>
      <c r="B63" s="123" t="s">
        <v>92</v>
      </c>
      <c r="C63" s="113"/>
      <c r="D63" s="98"/>
      <c r="E63" s="81" t="s">
        <v>82</v>
      </c>
      <c r="F63" s="111"/>
    </row>
    <row r="64" spans="1:6" s="112" customFormat="1" ht="15.95" customHeight="1" x14ac:dyDescent="0.2">
      <c r="A64" s="107"/>
      <c r="B64" s="123" t="s">
        <v>93</v>
      </c>
      <c r="C64" s="113"/>
      <c r="D64" s="98"/>
      <c r="E64" s="81" t="s">
        <v>82</v>
      </c>
      <c r="F64" s="111"/>
    </row>
    <row r="65" spans="1:6" s="112" customFormat="1" ht="15.95" customHeight="1" x14ac:dyDescent="0.2">
      <c r="A65" s="107"/>
      <c r="B65" s="123" t="s">
        <v>94</v>
      </c>
      <c r="C65" s="113"/>
      <c r="D65" s="98"/>
      <c r="E65" s="81" t="s">
        <v>82</v>
      </c>
      <c r="F65" s="111"/>
    </row>
    <row r="66" spans="1:6" s="112" customFormat="1" ht="15.95" customHeight="1" x14ac:dyDescent="0.2">
      <c r="A66" s="107"/>
      <c r="B66" s="123" t="s">
        <v>169</v>
      </c>
      <c r="C66" s="113">
        <v>20</v>
      </c>
      <c r="D66" s="98"/>
      <c r="E66" s="81"/>
      <c r="F66" s="111"/>
    </row>
    <row r="67" spans="1:6" s="112" customFormat="1" ht="15.95" customHeight="1" x14ac:dyDescent="0.2">
      <c r="A67" s="107"/>
      <c r="B67" s="123" t="s">
        <v>95</v>
      </c>
      <c r="C67" s="113"/>
      <c r="D67" s="98"/>
      <c r="E67" s="81" t="s">
        <v>82</v>
      </c>
      <c r="F67" s="111"/>
    </row>
    <row r="68" spans="1:6" s="112" customFormat="1" ht="15.95" customHeight="1" x14ac:dyDescent="0.2">
      <c r="A68" s="107"/>
      <c r="B68" s="123" t="s">
        <v>123</v>
      </c>
      <c r="C68" s="113"/>
      <c r="D68" s="98"/>
      <c r="E68" s="81" t="s">
        <v>125</v>
      </c>
      <c r="F68" s="111"/>
    </row>
    <row r="69" spans="1:6" s="112" customFormat="1" ht="15.95" customHeight="1" x14ac:dyDescent="0.2">
      <c r="A69" s="107"/>
      <c r="B69" s="123" t="s">
        <v>104</v>
      </c>
      <c r="C69" s="113"/>
      <c r="D69" s="98"/>
      <c r="E69" s="81" t="s">
        <v>124</v>
      </c>
      <c r="F69" s="111"/>
    </row>
    <row r="70" spans="1:6" s="112" customFormat="1" ht="15.95" customHeight="1" x14ac:dyDescent="0.25">
      <c r="A70" s="107"/>
      <c r="B70" s="123"/>
      <c r="C70" s="150">
        <f>SUM(C44:C69)</f>
        <v>16086.24</v>
      </c>
      <c r="D70" s="98"/>
      <c r="E70" s="81"/>
      <c r="F70" s="111"/>
    </row>
    <row r="71" spans="1:6" s="112" customFormat="1" ht="15.95" customHeight="1" x14ac:dyDescent="0.2">
      <c r="A71" s="107"/>
      <c r="B71" s="123"/>
      <c r="C71" s="113"/>
      <c r="D71" s="98"/>
      <c r="E71" s="81"/>
      <c r="F71" s="111"/>
    </row>
    <row r="72" spans="1:6" s="112" customFormat="1" ht="15.95" customHeight="1" x14ac:dyDescent="0.25">
      <c r="A72" s="107"/>
      <c r="B72" s="106" t="s">
        <v>91</v>
      </c>
      <c r="C72" s="113"/>
      <c r="D72" s="98"/>
      <c r="E72" s="81"/>
      <c r="F72" s="111"/>
    </row>
    <row r="73" spans="1:6" s="112" customFormat="1" ht="15.95" customHeight="1" x14ac:dyDescent="0.2">
      <c r="A73" s="107"/>
      <c r="B73" s="123" t="s">
        <v>138</v>
      </c>
      <c r="C73" s="113">
        <v>12000</v>
      </c>
      <c r="D73" s="98"/>
      <c r="E73" s="81" t="s">
        <v>164</v>
      </c>
      <c r="F73" s="111"/>
    </row>
    <row r="74" spans="1:6" s="112" customFormat="1" ht="15.95" customHeight="1" x14ac:dyDescent="0.2">
      <c r="A74" s="107"/>
      <c r="B74" s="123" t="s">
        <v>98</v>
      </c>
      <c r="C74" s="113">
        <v>2588</v>
      </c>
      <c r="D74" s="98"/>
      <c r="E74" s="81" t="s">
        <v>231</v>
      </c>
      <c r="F74" s="111"/>
    </row>
    <row r="75" spans="1:6" s="112" customFormat="1" ht="15.95" customHeight="1" x14ac:dyDescent="0.2">
      <c r="A75" s="107"/>
      <c r="B75" s="123" t="s">
        <v>150</v>
      </c>
      <c r="C75" s="113">
        <v>8000</v>
      </c>
      <c r="D75" s="98"/>
      <c r="E75" s="81" t="s">
        <v>171</v>
      </c>
      <c r="F75" s="111"/>
    </row>
    <row r="76" spans="1:6" s="112" customFormat="1" ht="15.95" customHeight="1" x14ac:dyDescent="0.2">
      <c r="A76" s="107"/>
      <c r="B76" s="123" t="s">
        <v>60</v>
      </c>
      <c r="C76" s="113">
        <v>90</v>
      </c>
      <c r="D76" s="98"/>
      <c r="E76" s="81" t="s">
        <v>304</v>
      </c>
      <c r="F76" s="111"/>
    </row>
    <row r="77" spans="1:6" s="112" customFormat="1" ht="15.95" customHeight="1" x14ac:dyDescent="0.2">
      <c r="A77" s="107"/>
      <c r="B77" s="123" t="s">
        <v>151</v>
      </c>
      <c r="C77" s="113">
        <v>200</v>
      </c>
      <c r="D77" s="98"/>
      <c r="E77" s="81"/>
      <c r="F77" s="111"/>
    </row>
    <row r="78" spans="1:6" s="112" customFormat="1" ht="15.95" customHeight="1" x14ac:dyDescent="0.2">
      <c r="A78" s="107"/>
      <c r="B78" s="123" t="s">
        <v>97</v>
      </c>
      <c r="C78" s="113">
        <v>80</v>
      </c>
      <c r="D78" s="98"/>
      <c r="E78" s="81"/>
      <c r="F78" s="111"/>
    </row>
    <row r="79" spans="1:6" s="112" customFormat="1" ht="15.95" customHeight="1" x14ac:dyDescent="0.2">
      <c r="A79" s="107"/>
      <c r="B79" s="123" t="s">
        <v>100</v>
      </c>
      <c r="C79" s="113">
        <v>96</v>
      </c>
      <c r="D79" s="98"/>
      <c r="E79" s="81" t="s">
        <v>306</v>
      </c>
      <c r="F79" s="111"/>
    </row>
    <row r="80" spans="1:6" s="112" customFormat="1" ht="15.95" customHeight="1" x14ac:dyDescent="0.2">
      <c r="A80" s="107"/>
      <c r="B80" s="123" t="s">
        <v>103</v>
      </c>
      <c r="C80" s="113">
        <v>333.33</v>
      </c>
      <c r="D80" s="98"/>
      <c r="E80" s="81"/>
      <c r="F80" s="111"/>
    </row>
    <row r="81" spans="1:6" s="112" customFormat="1" ht="15.95" customHeight="1" x14ac:dyDescent="0.2">
      <c r="A81" s="107"/>
      <c r="B81" s="123" t="s">
        <v>37</v>
      </c>
      <c r="C81" s="113">
        <v>500</v>
      </c>
      <c r="D81" s="98"/>
      <c r="E81" s="81"/>
      <c r="F81" s="111"/>
    </row>
    <row r="82" spans="1:6" s="112" customFormat="1" ht="15.95" customHeight="1" x14ac:dyDescent="0.2">
      <c r="A82" s="107"/>
      <c r="B82" s="123" t="s">
        <v>38</v>
      </c>
      <c r="C82" s="113">
        <v>8000</v>
      </c>
      <c r="D82" s="98"/>
      <c r="E82" s="82" t="s">
        <v>122</v>
      </c>
      <c r="F82" s="111"/>
    </row>
    <row r="83" spans="1:6" s="112" customFormat="1" ht="15.95" customHeight="1" x14ac:dyDescent="0.2">
      <c r="A83" s="107"/>
      <c r="B83" s="123" t="s">
        <v>152</v>
      </c>
      <c r="C83" s="113">
        <v>1000</v>
      </c>
      <c r="D83" s="98"/>
      <c r="E83" s="81"/>
      <c r="F83" s="111"/>
    </row>
    <row r="84" spans="1:6" s="112" customFormat="1" ht="15.95" customHeight="1" x14ac:dyDescent="0.2">
      <c r="A84" s="107"/>
      <c r="B84" s="123" t="s">
        <v>53</v>
      </c>
      <c r="C84" s="113">
        <v>1200</v>
      </c>
      <c r="D84" s="98"/>
      <c r="E84" s="81" t="s">
        <v>63</v>
      </c>
      <c r="F84" s="111"/>
    </row>
    <row r="85" spans="1:6" s="112" customFormat="1" ht="15.95" customHeight="1" x14ac:dyDescent="0.2">
      <c r="A85" s="107"/>
      <c r="B85" s="123" t="s">
        <v>65</v>
      </c>
      <c r="C85" s="113">
        <v>40</v>
      </c>
      <c r="D85" s="98"/>
      <c r="E85" s="81" t="s">
        <v>99</v>
      </c>
      <c r="F85" s="111"/>
    </row>
    <row r="86" spans="1:6" s="112" customFormat="1" ht="15.95" customHeight="1" x14ac:dyDescent="0.25">
      <c r="A86" s="107"/>
      <c r="B86" s="123"/>
      <c r="C86" s="150">
        <f>SUM(C73:C85)</f>
        <v>34127.33</v>
      </c>
      <c r="D86" s="98"/>
      <c r="E86" s="81"/>
      <c r="F86" s="111"/>
    </row>
    <row r="87" spans="1:6" s="112" customFormat="1" ht="15.95" customHeight="1" x14ac:dyDescent="0.2">
      <c r="A87" s="107"/>
      <c r="B87" s="123"/>
      <c r="C87" s="113"/>
      <c r="D87" s="98"/>
      <c r="E87" s="81"/>
      <c r="F87" s="111"/>
    </row>
    <row r="88" spans="1:6" s="112" customFormat="1" ht="15.95" customHeight="1" x14ac:dyDescent="0.25">
      <c r="A88" s="107"/>
      <c r="B88" s="106" t="s">
        <v>55</v>
      </c>
      <c r="C88" s="113"/>
      <c r="D88" s="98"/>
      <c r="E88" s="81"/>
      <c r="F88" s="111"/>
    </row>
    <row r="89" spans="1:6" s="112" customFormat="1" ht="15.95" customHeight="1" x14ac:dyDescent="0.2">
      <c r="A89" s="107"/>
      <c r="B89" s="124" t="s">
        <v>48</v>
      </c>
      <c r="C89" s="113">
        <v>600</v>
      </c>
      <c r="D89" s="98"/>
      <c r="E89" s="82" t="s">
        <v>44</v>
      </c>
      <c r="F89" s="111"/>
    </row>
    <row r="90" spans="1:6" s="112" customFormat="1" ht="15.95" customHeight="1" x14ac:dyDescent="0.2">
      <c r="A90" s="107"/>
      <c r="B90" s="123" t="s">
        <v>47</v>
      </c>
      <c r="C90" s="113">
        <v>157.5</v>
      </c>
      <c r="D90" s="98"/>
      <c r="E90" s="81" t="s">
        <v>59</v>
      </c>
      <c r="F90" s="111"/>
    </row>
    <row r="91" spans="1:6" s="112" customFormat="1" ht="15.95" customHeight="1" x14ac:dyDescent="0.2">
      <c r="A91" s="107"/>
      <c r="B91" s="123" t="s">
        <v>49</v>
      </c>
      <c r="C91" s="113">
        <v>332</v>
      </c>
      <c r="D91" s="98"/>
      <c r="E91" s="81" t="s">
        <v>51</v>
      </c>
      <c r="F91" s="111"/>
    </row>
    <row r="92" spans="1:6" s="112" customFormat="1" ht="15.95" customHeight="1" x14ac:dyDescent="0.2">
      <c r="A92" s="107"/>
      <c r="B92" s="97" t="s">
        <v>50</v>
      </c>
      <c r="C92" s="151">
        <v>300</v>
      </c>
      <c r="D92" s="98"/>
      <c r="E92" s="81" t="s">
        <v>106</v>
      </c>
      <c r="F92" s="111"/>
    </row>
    <row r="93" spans="1:6" s="112" customFormat="1" ht="15.95" customHeight="1" x14ac:dyDescent="0.25">
      <c r="A93" s="107"/>
      <c r="B93" s="97"/>
      <c r="C93" s="152">
        <f>SUM(C89:C92)</f>
        <v>1389.5</v>
      </c>
      <c r="D93" s="98"/>
      <c r="E93" s="81"/>
      <c r="F93" s="111"/>
    </row>
    <row r="94" spans="1:6" s="112" customFormat="1" ht="15.95" customHeight="1" x14ac:dyDescent="0.2">
      <c r="A94" s="107"/>
      <c r="B94" s="123"/>
      <c r="C94" s="113"/>
      <c r="D94" s="98"/>
      <c r="E94" s="81"/>
      <c r="F94" s="111"/>
    </row>
    <row r="95" spans="1:6" s="112" customFormat="1" ht="15" x14ac:dyDescent="0.25">
      <c r="A95" s="107"/>
      <c r="B95" s="99" t="s">
        <v>155</v>
      </c>
      <c r="C95" s="135"/>
      <c r="D95" s="98"/>
      <c r="E95" s="81"/>
      <c r="F95" s="111"/>
    </row>
    <row r="96" spans="1:6" s="112" customFormat="1" ht="14.25" x14ac:dyDescent="0.2">
      <c r="A96" s="107"/>
      <c r="B96" s="97" t="s">
        <v>156</v>
      </c>
      <c r="C96" s="135">
        <v>18000</v>
      </c>
      <c r="D96" s="98"/>
      <c r="E96" s="81" t="s">
        <v>170</v>
      </c>
      <c r="F96" s="111"/>
    </row>
    <row r="97" spans="1:6" s="112" customFormat="1" ht="14.25" x14ac:dyDescent="0.2">
      <c r="A97" s="107"/>
      <c r="B97" s="97" t="s">
        <v>69</v>
      </c>
      <c r="C97" s="79">
        <v>2000</v>
      </c>
      <c r="D97" s="98"/>
      <c r="E97" s="81"/>
      <c r="F97" s="111"/>
    </row>
    <row r="98" spans="1:6" s="112" customFormat="1" ht="14.25" x14ac:dyDescent="0.2">
      <c r="A98" s="107"/>
      <c r="B98" s="97" t="s">
        <v>96</v>
      </c>
      <c r="C98" s="79">
        <v>0</v>
      </c>
      <c r="D98" s="98"/>
      <c r="E98" s="81" t="s">
        <v>108</v>
      </c>
      <c r="F98" s="111"/>
    </row>
    <row r="99" spans="1:6" s="112" customFormat="1" ht="14.25" x14ac:dyDescent="0.2">
      <c r="A99" s="107"/>
      <c r="B99" s="97" t="s">
        <v>158</v>
      </c>
      <c r="C99" s="79">
        <v>0</v>
      </c>
      <c r="D99" s="98"/>
      <c r="E99" s="81" t="s">
        <v>82</v>
      </c>
      <c r="F99" s="111"/>
    </row>
    <row r="100" spans="1:6" s="112" customFormat="1" ht="14.25" x14ac:dyDescent="0.2">
      <c r="A100" s="107"/>
      <c r="B100" s="97" t="s">
        <v>159</v>
      </c>
      <c r="C100" s="79">
        <v>100</v>
      </c>
      <c r="D100" s="98"/>
      <c r="E100" s="81"/>
      <c r="F100" s="111"/>
    </row>
    <row r="101" spans="1:6" s="112" customFormat="1" ht="14.25" x14ac:dyDescent="0.2">
      <c r="A101" s="107"/>
      <c r="B101" s="97" t="s">
        <v>6</v>
      </c>
      <c r="C101" s="79">
        <f>C4*0.25</f>
        <v>833.25</v>
      </c>
      <c r="D101" s="98"/>
      <c r="E101" s="81" t="s">
        <v>241</v>
      </c>
      <c r="F101" s="111"/>
    </row>
    <row r="102" spans="1:6" s="112" customFormat="1" ht="15" x14ac:dyDescent="0.25">
      <c r="A102" s="107"/>
      <c r="B102" s="104"/>
      <c r="C102" s="134">
        <f>SUM(C96:C101)</f>
        <v>20933.25</v>
      </c>
      <c r="D102" s="98"/>
      <c r="E102" s="81"/>
      <c r="F102" s="111"/>
    </row>
    <row r="103" spans="1:6" s="112" customFormat="1" ht="14.25" x14ac:dyDescent="0.2">
      <c r="A103" s="107"/>
      <c r="B103" s="104"/>
      <c r="C103" s="79"/>
      <c r="D103" s="98"/>
      <c r="E103" s="81"/>
      <c r="F103" s="111"/>
    </row>
    <row r="104" spans="1:6" s="112" customFormat="1" ht="15" x14ac:dyDescent="0.25">
      <c r="A104" s="107"/>
      <c r="B104" s="104" t="s">
        <v>165</v>
      </c>
      <c r="C104" s="134">
        <v>2000</v>
      </c>
      <c r="D104" s="98"/>
      <c r="E104" s="81" t="s">
        <v>166</v>
      </c>
      <c r="F104" s="111"/>
    </row>
    <row r="105" spans="1:6" s="112" customFormat="1" ht="15.95" customHeight="1" thickBot="1" x14ac:dyDescent="0.25">
      <c r="A105" s="107"/>
      <c r="B105" s="125"/>
      <c r="C105" s="126"/>
      <c r="D105" s="153"/>
      <c r="E105" s="154"/>
      <c r="F105" s="111"/>
    </row>
    <row r="106" spans="1:6" ht="20.100000000000001" customHeight="1" thickBot="1" x14ac:dyDescent="0.3">
      <c r="A106" s="6"/>
      <c r="B106" s="69" t="s">
        <v>7</v>
      </c>
      <c r="C106" s="70">
        <f>SUM(C17,C27,C34,C41,C70,C86,C93,C102,C104)</f>
        <v>184676.12</v>
      </c>
      <c r="D106" s="74"/>
      <c r="E106" s="75"/>
      <c r="F106" s="1"/>
    </row>
    <row r="107" spans="1:6" ht="15.75" thickBot="1" x14ac:dyDescent="0.25">
      <c r="A107" s="6"/>
      <c r="B107" s="61"/>
      <c r="C107" s="137"/>
      <c r="D107" s="67"/>
      <c r="E107" s="62"/>
      <c r="F107" s="1"/>
    </row>
    <row r="108" spans="1:6" s="4" customFormat="1" ht="20.100000000000001" customHeight="1" x14ac:dyDescent="0.25">
      <c r="A108" s="7"/>
      <c r="B108" s="145" t="s">
        <v>8</v>
      </c>
      <c r="C108" s="146">
        <f>C14-C106</f>
        <v>-32609.789999999979</v>
      </c>
      <c r="D108" s="147"/>
      <c r="E108" s="155"/>
      <c r="F108" s="3"/>
    </row>
    <row r="109" spans="1:6" s="4" customFormat="1" ht="15.75" x14ac:dyDescent="0.25">
      <c r="A109" s="7"/>
      <c r="B109" s="16"/>
      <c r="C109" s="68"/>
      <c r="D109" s="13"/>
      <c r="E109" s="63"/>
      <c r="F109" s="3"/>
    </row>
    <row r="110" spans="1:6" ht="15.75" x14ac:dyDescent="0.25">
      <c r="A110" s="6"/>
      <c r="B110" s="16" t="s">
        <v>9</v>
      </c>
      <c r="C110" s="68">
        <v>0</v>
      </c>
      <c r="D110" s="31"/>
      <c r="E110" s="64" t="s">
        <v>172</v>
      </c>
      <c r="F110" s="1"/>
    </row>
    <row r="111" spans="1:6" ht="15.75" x14ac:dyDescent="0.25">
      <c r="A111" s="6"/>
      <c r="B111" s="16" t="s">
        <v>10</v>
      </c>
      <c r="C111" s="68">
        <f>C14</f>
        <v>152066.33000000002</v>
      </c>
      <c r="D111" s="22"/>
      <c r="E111" s="65"/>
      <c r="F111" s="1"/>
    </row>
    <row r="112" spans="1:6" ht="16.5" thickBot="1" x14ac:dyDescent="0.3">
      <c r="A112" s="6"/>
      <c r="B112" s="130" t="s">
        <v>11</v>
      </c>
      <c r="C112" s="131">
        <f t="shared" ref="C112" si="0">C106</f>
        <v>184676.12</v>
      </c>
      <c r="D112" s="17"/>
      <c r="E112" s="56"/>
      <c r="F112" s="1"/>
    </row>
    <row r="113" spans="1:6" ht="20.100000000000001" customHeight="1" thickBot="1" x14ac:dyDescent="0.3">
      <c r="A113" s="6"/>
      <c r="B113" s="69" t="s">
        <v>12</v>
      </c>
      <c r="C113" s="129">
        <f>C110+C111-C112</f>
        <v>-32609.789999999979</v>
      </c>
      <c r="D113" s="128"/>
      <c r="E113" s="75"/>
      <c r="F113" s="1"/>
    </row>
    <row r="114" spans="1:6" x14ac:dyDescent="0.2">
      <c r="A114" s="6"/>
      <c r="B114" s="193"/>
      <c r="C114" s="193"/>
      <c r="D114" s="193"/>
      <c r="E114" s="193"/>
      <c r="F114" s="1"/>
    </row>
    <row r="115" spans="1:6" x14ac:dyDescent="0.2">
      <c r="A115" s="6"/>
      <c r="B115" s="194"/>
      <c r="C115" s="194"/>
      <c r="D115" s="194"/>
      <c r="E115" s="194"/>
      <c r="F115" s="1"/>
    </row>
    <row r="116" spans="1:6" ht="15" x14ac:dyDescent="0.2">
      <c r="A116" s="6"/>
      <c r="B116" s="29"/>
      <c r="C116" s="12"/>
      <c r="D116" s="1"/>
      <c r="E116" s="1"/>
      <c r="F116" s="1"/>
    </row>
    <row r="117" spans="1:6" ht="15" x14ac:dyDescent="0.2">
      <c r="B117" s="29"/>
      <c r="C117" s="1"/>
      <c r="D117" s="1"/>
      <c r="E117" s="1"/>
      <c r="F117" s="1"/>
    </row>
    <row r="118" spans="1:6" ht="15" x14ac:dyDescent="0.2">
      <c r="B118" s="29"/>
      <c r="C118" s="1"/>
      <c r="D118" s="1"/>
      <c r="E118" s="1"/>
      <c r="F118" s="1"/>
    </row>
    <row r="119" spans="1:6" ht="15" x14ac:dyDescent="0.2">
      <c r="B119" s="29"/>
      <c r="C119" s="1"/>
      <c r="D119" s="1"/>
      <c r="E119" s="1"/>
      <c r="F119" s="1"/>
    </row>
    <row r="120" spans="1:6" ht="15" x14ac:dyDescent="0.2">
      <c r="B120" s="29"/>
      <c r="C120" s="1"/>
      <c r="D120" s="1"/>
      <c r="E120" s="1"/>
      <c r="F120" s="1"/>
    </row>
    <row r="121" spans="1:6" ht="15" x14ac:dyDescent="0.2">
      <c r="B121" s="29"/>
      <c r="C121" s="1"/>
      <c r="D121" s="1"/>
      <c r="E121" s="1"/>
      <c r="F121" s="1"/>
    </row>
    <row r="122" spans="1:6" ht="15" x14ac:dyDescent="0.2">
      <c r="B122" s="29"/>
      <c r="C122" s="1"/>
      <c r="D122" s="1"/>
      <c r="E122" s="1"/>
      <c r="F122" s="1"/>
    </row>
    <row r="123" spans="1:6" ht="15" x14ac:dyDescent="0.2">
      <c r="B123" s="29"/>
    </row>
    <row r="124" spans="1:6" ht="15" x14ac:dyDescent="0.2">
      <c r="B124" s="29"/>
    </row>
    <row r="125" spans="1:6" ht="15" x14ac:dyDescent="0.2">
      <c r="B125" s="29"/>
    </row>
    <row r="126" spans="1:6" ht="15" x14ac:dyDescent="0.2">
      <c r="B126" s="29"/>
    </row>
    <row r="127" spans="1:6" ht="15" x14ac:dyDescent="0.2">
      <c r="B127" s="29"/>
    </row>
    <row r="128" spans="1:6" ht="15" x14ac:dyDescent="0.2">
      <c r="B128" s="29"/>
    </row>
    <row r="129" spans="2:2" ht="15" x14ac:dyDescent="0.2">
      <c r="B129" s="29"/>
    </row>
    <row r="130" spans="2:2" ht="15" x14ac:dyDescent="0.2">
      <c r="B130" s="29"/>
    </row>
    <row r="131" spans="2:2" ht="15" x14ac:dyDescent="0.2">
      <c r="B131" s="29"/>
    </row>
    <row r="132" spans="2:2" ht="15" x14ac:dyDescent="0.2">
      <c r="B132" s="29"/>
    </row>
    <row r="133" spans="2:2" ht="15" x14ac:dyDescent="0.2">
      <c r="B133" s="29"/>
    </row>
    <row r="134" spans="2:2" ht="15" x14ac:dyDescent="0.2">
      <c r="B134" s="29"/>
    </row>
    <row r="135" spans="2:2" ht="15" x14ac:dyDescent="0.2">
      <c r="B135" s="29"/>
    </row>
    <row r="136" spans="2:2" ht="15" x14ac:dyDescent="0.2">
      <c r="B136" s="29"/>
    </row>
    <row r="137" spans="2:2" ht="15" x14ac:dyDescent="0.2">
      <c r="B137" s="29"/>
    </row>
    <row r="138" spans="2:2" ht="15" x14ac:dyDescent="0.2">
      <c r="B138" s="29"/>
    </row>
  </sheetData>
  <mergeCells count="2">
    <mergeCell ref="D1:E1"/>
    <mergeCell ref="B114:E115"/>
  </mergeCells>
  <pageMargins left="0.36" right="0.28999999999999998" top="0.67" bottom="0.77" header="0.37" footer="0.45"/>
  <pageSetup paperSize="9" scale="87" fitToHeight="0" orientation="landscape" horizontalDpi="4294967293" verticalDpi="300" r:id="rId1"/>
  <headerFooter alignWithMargins="0">
    <oddFooter>&amp;R&amp;8&amp;F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6E252-68D3-4CB5-8AA7-34E5A5E14E91}">
  <sheetPr>
    <pageSetUpPr fitToPage="1"/>
  </sheetPr>
  <dimension ref="A1:F123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223</v>
      </c>
      <c r="C1" s="23"/>
      <c r="D1" s="191" t="s">
        <v>14</v>
      </c>
      <c r="E1" s="191"/>
      <c r="F1" s="2">
        <v>3</v>
      </c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10000</v>
      </c>
      <c r="D4" s="80"/>
      <c r="E4" s="81" t="s">
        <v>129</v>
      </c>
      <c r="F4" s="111"/>
    </row>
    <row r="5" spans="1:6" s="112" customFormat="1" ht="15.95" customHeight="1" x14ac:dyDescent="0.2">
      <c r="A5" s="107"/>
      <c r="B5" s="78" t="s">
        <v>24</v>
      </c>
      <c r="C5" s="79">
        <v>52000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7200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1000</v>
      </c>
      <c r="D7" s="80"/>
      <c r="E7" s="82" t="s">
        <v>111</v>
      </c>
      <c r="F7" s="111"/>
    </row>
    <row r="8" spans="1:6" s="112" customFormat="1" ht="15.95" customHeight="1" x14ac:dyDescent="0.2">
      <c r="A8" s="107"/>
      <c r="B8" s="78" t="s">
        <v>25</v>
      </c>
      <c r="C8" s="79">
        <v>10000</v>
      </c>
      <c r="D8" s="80"/>
      <c r="E8" s="81" t="s">
        <v>141</v>
      </c>
      <c r="F8" s="111"/>
    </row>
    <row r="9" spans="1:6" s="112" customFormat="1" ht="15.95" customHeight="1" x14ac:dyDescent="0.2">
      <c r="A9" s="107"/>
      <c r="B9" s="78" t="s">
        <v>26</v>
      </c>
      <c r="C9" s="79">
        <v>50000</v>
      </c>
      <c r="D9" s="80"/>
      <c r="E9" s="81" t="s">
        <v>128</v>
      </c>
      <c r="F9" s="111"/>
    </row>
    <row r="10" spans="1:6" s="112" customFormat="1" ht="15.95" customHeight="1" x14ac:dyDescent="0.2">
      <c r="A10" s="107"/>
      <c r="B10" s="83" t="s">
        <v>23</v>
      </c>
      <c r="C10" s="84">
        <v>1000</v>
      </c>
      <c r="D10" s="85"/>
      <c r="E10" s="86" t="s">
        <v>35</v>
      </c>
      <c r="F10" s="111"/>
    </row>
    <row r="11" spans="1:6" s="112" customFormat="1" ht="15.95" customHeight="1" x14ac:dyDescent="0.2">
      <c r="A11" s="107"/>
      <c r="B11" s="83" t="s">
        <v>135</v>
      </c>
      <c r="C11" s="114">
        <v>1000</v>
      </c>
      <c r="D11" s="85"/>
      <c r="E11" s="86" t="s">
        <v>136</v>
      </c>
      <c r="F11" s="111"/>
    </row>
    <row r="12" spans="1:6" s="112" customFormat="1" ht="15.95" customHeight="1" x14ac:dyDescent="0.2">
      <c r="A12" s="107"/>
      <c r="B12" s="83" t="s">
        <v>2</v>
      </c>
      <c r="C12" s="84">
        <v>600</v>
      </c>
      <c r="D12" s="85"/>
      <c r="E12" s="86"/>
      <c r="F12" s="111"/>
    </row>
    <row r="13" spans="1:6" s="112" customFormat="1" ht="15.95" customHeight="1" thickBot="1" x14ac:dyDescent="0.25">
      <c r="A13" s="107"/>
      <c r="B13" s="83"/>
      <c r="C13" s="87"/>
      <c r="D13" s="85"/>
      <c r="E13" s="86"/>
      <c r="F13" s="111"/>
    </row>
    <row r="14" spans="1:6" ht="20.100000000000001" customHeight="1" thickBot="1" x14ac:dyDescent="0.3">
      <c r="A14" s="6"/>
      <c r="B14" s="69" t="s">
        <v>3</v>
      </c>
      <c r="C14" s="70">
        <f>SUM(C3:C13)</f>
        <v>324300</v>
      </c>
      <c r="D14" s="71"/>
      <c r="E14" s="72"/>
      <c r="F14" s="1"/>
    </row>
    <row r="15" spans="1:6" s="112" customFormat="1" ht="14.1" customHeight="1" thickBot="1" x14ac:dyDescent="0.25">
      <c r="A15" s="107"/>
      <c r="B15" s="108"/>
      <c r="C15" s="109"/>
      <c r="D15" s="109"/>
      <c r="E15" s="110"/>
      <c r="F15" s="111"/>
    </row>
    <row r="16" spans="1:6" ht="30" customHeight="1" thickBot="1" x14ac:dyDescent="0.25">
      <c r="A16" s="6"/>
      <c r="B16" s="66" t="s">
        <v>127</v>
      </c>
      <c r="C16" s="66"/>
      <c r="D16" s="57"/>
      <c r="E16" s="59"/>
      <c r="F16" s="1"/>
    </row>
    <row r="17" spans="1:6" s="120" customFormat="1" ht="15.95" customHeight="1" x14ac:dyDescent="0.25">
      <c r="A17" s="117"/>
      <c r="B17" s="88" t="s">
        <v>16</v>
      </c>
      <c r="C17" s="160">
        <v>35835.440000000002</v>
      </c>
      <c r="D17" s="89"/>
      <c r="E17" s="90"/>
      <c r="F17" s="119"/>
    </row>
    <row r="18" spans="1:6" s="120" customFormat="1" ht="15.95" customHeight="1" x14ac:dyDescent="0.2">
      <c r="A18" s="117"/>
      <c r="B18" s="91"/>
      <c r="C18" s="132"/>
      <c r="D18" s="92"/>
      <c r="E18" s="93"/>
      <c r="F18" s="119"/>
    </row>
    <row r="19" spans="1:6" s="120" customFormat="1" ht="15.95" customHeight="1" x14ac:dyDescent="0.25">
      <c r="A19" s="117"/>
      <c r="B19" s="94" t="s">
        <v>140</v>
      </c>
      <c r="C19" s="132"/>
      <c r="D19" s="92"/>
      <c r="E19" s="93" t="s">
        <v>143</v>
      </c>
      <c r="F19" s="119"/>
    </row>
    <row r="20" spans="1:6" s="120" customFormat="1" ht="15.95" customHeight="1" x14ac:dyDescent="0.2">
      <c r="A20" s="117"/>
      <c r="B20" s="91" t="s">
        <v>142</v>
      </c>
      <c r="C20" s="132">
        <v>167500</v>
      </c>
      <c r="D20" s="92"/>
      <c r="E20" s="93"/>
      <c r="F20" s="119"/>
    </row>
    <row r="21" spans="1:6" s="120" customFormat="1" ht="15.95" customHeight="1" x14ac:dyDescent="0.2">
      <c r="A21" s="117"/>
      <c r="B21" s="91" t="s">
        <v>144</v>
      </c>
      <c r="C21" s="132">
        <v>10000</v>
      </c>
      <c r="D21" s="92"/>
      <c r="E21" s="93"/>
      <c r="F21" s="119"/>
    </row>
    <row r="22" spans="1:6" s="120" customFormat="1" ht="15.95" customHeight="1" x14ac:dyDescent="0.2">
      <c r="A22" s="117"/>
      <c r="B22" s="91" t="s">
        <v>145</v>
      </c>
      <c r="C22" s="132">
        <v>700</v>
      </c>
      <c r="D22" s="92"/>
      <c r="E22" s="93"/>
      <c r="F22" s="119"/>
    </row>
    <row r="23" spans="1:6" s="120" customFormat="1" ht="15.95" customHeight="1" x14ac:dyDescent="0.2">
      <c r="A23" s="117"/>
      <c r="B23" s="91" t="s">
        <v>147</v>
      </c>
      <c r="C23" s="132">
        <v>2500</v>
      </c>
      <c r="D23" s="92"/>
      <c r="E23" s="93"/>
      <c r="F23" s="119"/>
    </row>
    <row r="24" spans="1:6" s="120" customFormat="1" ht="15.95" customHeight="1" x14ac:dyDescent="0.2">
      <c r="A24" s="117"/>
      <c r="B24" s="91" t="s">
        <v>146</v>
      </c>
      <c r="C24" s="132">
        <v>1500</v>
      </c>
      <c r="D24" s="92"/>
      <c r="E24" s="93" t="s">
        <v>148</v>
      </c>
      <c r="F24" s="119"/>
    </row>
    <row r="25" spans="1:6" s="120" customFormat="1" ht="15.95" customHeight="1" x14ac:dyDescent="0.2">
      <c r="A25" s="117"/>
      <c r="B25" s="91" t="s">
        <v>295</v>
      </c>
      <c r="C25" s="132">
        <v>700</v>
      </c>
      <c r="D25" s="92"/>
      <c r="E25" s="93"/>
      <c r="F25" s="119"/>
    </row>
    <row r="26" spans="1:6" s="120" customFormat="1" ht="15.95" customHeight="1" x14ac:dyDescent="0.2">
      <c r="A26" s="117"/>
      <c r="B26" s="91" t="s">
        <v>149</v>
      </c>
      <c r="C26" s="132">
        <v>100</v>
      </c>
      <c r="D26" s="92"/>
      <c r="E26" s="93"/>
      <c r="F26" s="119"/>
    </row>
    <row r="27" spans="1:6" s="120" customFormat="1" ht="15.95" customHeight="1" x14ac:dyDescent="0.25">
      <c r="A27" s="117"/>
      <c r="B27" s="91"/>
      <c r="C27" s="133">
        <f>SUM(C20:C26)</f>
        <v>183000</v>
      </c>
      <c r="D27" s="92"/>
      <c r="E27" s="93"/>
      <c r="F27" s="119"/>
    </row>
    <row r="28" spans="1:6" s="112" customFormat="1" ht="15.95" customHeight="1" x14ac:dyDescent="0.2">
      <c r="A28" s="107"/>
      <c r="B28" s="91"/>
      <c r="C28" s="132"/>
      <c r="D28" s="92"/>
      <c r="E28" s="93"/>
      <c r="F28" s="126"/>
    </row>
    <row r="29" spans="1:6" s="112" customFormat="1" ht="15.95" customHeight="1" x14ac:dyDescent="0.25">
      <c r="A29" s="107"/>
      <c r="B29" s="94" t="s">
        <v>32</v>
      </c>
      <c r="C29" s="132"/>
      <c r="D29" s="92"/>
      <c r="E29" s="93" t="s">
        <v>248</v>
      </c>
      <c r="F29" s="111"/>
    </row>
    <row r="30" spans="1:6" s="112" customFormat="1" ht="15.95" customHeight="1" x14ac:dyDescent="0.2">
      <c r="A30" s="107"/>
      <c r="B30" s="91" t="s">
        <v>27</v>
      </c>
      <c r="C30" s="132">
        <v>26226.12</v>
      </c>
      <c r="D30" s="92"/>
      <c r="E30" s="93" t="s">
        <v>42</v>
      </c>
      <c r="F30" s="111"/>
    </row>
    <row r="31" spans="1:6" s="112" customFormat="1" ht="15.95" customHeight="1" x14ac:dyDescent="0.2">
      <c r="A31" s="107"/>
      <c r="B31" s="95" t="s">
        <v>244</v>
      </c>
      <c r="C31" s="132">
        <v>21229.8</v>
      </c>
      <c r="D31" s="92"/>
      <c r="E31" s="96" t="s">
        <v>247</v>
      </c>
      <c r="F31" s="111"/>
    </row>
    <row r="32" spans="1:6" s="112" customFormat="1" ht="14.25" x14ac:dyDescent="0.2">
      <c r="A32" s="107"/>
      <c r="B32" s="91" t="s">
        <v>29</v>
      </c>
      <c r="C32" s="132">
        <v>8580</v>
      </c>
      <c r="D32" s="92"/>
      <c r="E32" s="93" t="s">
        <v>39</v>
      </c>
      <c r="F32" s="111"/>
    </row>
    <row r="33" spans="1:6" s="112" customFormat="1" ht="14.25" x14ac:dyDescent="0.2">
      <c r="A33" s="107"/>
      <c r="B33" s="91" t="s">
        <v>31</v>
      </c>
      <c r="C33" s="132">
        <v>5616</v>
      </c>
      <c r="D33" s="92"/>
      <c r="E33" s="93" t="s">
        <v>40</v>
      </c>
      <c r="F33" s="111"/>
    </row>
    <row r="34" spans="1:6" s="112" customFormat="1" ht="15" x14ac:dyDescent="0.25">
      <c r="A34" s="107"/>
      <c r="B34" s="91"/>
      <c r="C34" s="133">
        <f>SUM(C30:C33)</f>
        <v>61651.92</v>
      </c>
      <c r="D34" s="92"/>
      <c r="E34" s="93"/>
      <c r="F34" s="111"/>
    </row>
    <row r="35" spans="1:6" s="112" customFormat="1" ht="14.25" x14ac:dyDescent="0.2">
      <c r="A35" s="107"/>
      <c r="B35" s="91"/>
      <c r="C35" s="132"/>
      <c r="D35" s="92"/>
      <c r="E35" s="93"/>
      <c r="F35" s="111"/>
    </row>
    <row r="36" spans="1:6" s="112" customFormat="1" ht="15" x14ac:dyDescent="0.25">
      <c r="A36" s="107"/>
      <c r="B36" s="94" t="s">
        <v>52</v>
      </c>
      <c r="C36" s="132"/>
      <c r="D36" s="92"/>
      <c r="E36" s="93"/>
      <c r="F36" s="111"/>
    </row>
    <row r="37" spans="1:6" s="112" customFormat="1" ht="28.5" x14ac:dyDescent="0.2">
      <c r="A37" s="107"/>
      <c r="B37" s="97" t="s">
        <v>45</v>
      </c>
      <c r="C37" s="79">
        <v>9750</v>
      </c>
      <c r="D37" s="98"/>
      <c r="E37" s="82" t="s">
        <v>113</v>
      </c>
      <c r="F37" s="111"/>
    </row>
    <row r="38" spans="1:6" s="112" customFormat="1" ht="14.25" x14ac:dyDescent="0.2">
      <c r="A38" s="107"/>
      <c r="B38" s="97" t="s">
        <v>46</v>
      </c>
      <c r="C38" s="79">
        <v>2040</v>
      </c>
      <c r="D38" s="98"/>
      <c r="E38" s="81"/>
      <c r="F38" s="111"/>
    </row>
    <row r="39" spans="1:6" s="112" customFormat="1" ht="14.25" x14ac:dyDescent="0.2">
      <c r="A39" s="107"/>
      <c r="B39" s="97" t="s">
        <v>4</v>
      </c>
      <c r="C39" s="79">
        <v>2100</v>
      </c>
      <c r="D39" s="98"/>
      <c r="E39" s="81"/>
      <c r="F39" s="111"/>
    </row>
    <row r="40" spans="1:6" s="112" customFormat="1" ht="14.25" x14ac:dyDescent="0.2">
      <c r="A40" s="107"/>
      <c r="B40" s="97" t="s">
        <v>161</v>
      </c>
      <c r="C40" s="79">
        <v>1600</v>
      </c>
      <c r="D40" s="98"/>
      <c r="E40" s="81" t="s">
        <v>57</v>
      </c>
      <c r="F40" s="111"/>
    </row>
    <row r="41" spans="1:6" s="112" customFormat="1" ht="15" x14ac:dyDescent="0.25">
      <c r="A41" s="107"/>
      <c r="B41" s="97"/>
      <c r="C41" s="134">
        <f>SUM(C37:C40)</f>
        <v>15490</v>
      </c>
      <c r="D41" s="98"/>
      <c r="E41" s="81"/>
      <c r="F41" s="111"/>
    </row>
    <row r="42" spans="1:6" s="112" customFormat="1" ht="14.25" x14ac:dyDescent="0.2">
      <c r="A42" s="107"/>
      <c r="B42" s="97"/>
      <c r="C42" s="79"/>
      <c r="D42" s="98"/>
      <c r="E42" s="81"/>
      <c r="F42" s="111"/>
    </row>
    <row r="43" spans="1:6" s="112" customFormat="1" ht="15" x14ac:dyDescent="0.25">
      <c r="A43" s="107"/>
      <c r="B43" s="99" t="s">
        <v>54</v>
      </c>
      <c r="C43" s="79"/>
      <c r="D43" s="98"/>
      <c r="E43" s="81" t="s">
        <v>77</v>
      </c>
      <c r="F43" s="111"/>
    </row>
    <row r="44" spans="1:6" s="112" customFormat="1" ht="14.25" x14ac:dyDescent="0.2">
      <c r="A44" s="107"/>
      <c r="B44" s="97" t="s">
        <v>153</v>
      </c>
      <c r="C44" s="79">
        <v>150</v>
      </c>
      <c r="D44" s="98"/>
      <c r="E44" s="81"/>
      <c r="F44" s="111"/>
    </row>
    <row r="45" spans="1:6" s="112" customFormat="1" ht="14.25" x14ac:dyDescent="0.2">
      <c r="A45" s="107"/>
      <c r="B45" s="97" t="s">
        <v>5</v>
      </c>
      <c r="C45" s="79">
        <v>0</v>
      </c>
      <c r="D45" s="98"/>
      <c r="E45" s="81" t="s">
        <v>105</v>
      </c>
      <c r="F45" s="111"/>
    </row>
    <row r="46" spans="1:6" s="112" customFormat="1" ht="14.25" x14ac:dyDescent="0.2">
      <c r="A46" s="107"/>
      <c r="B46" s="97" t="s">
        <v>75</v>
      </c>
      <c r="C46" s="79">
        <v>273</v>
      </c>
      <c r="D46" s="98"/>
      <c r="E46" s="81"/>
      <c r="F46" s="111"/>
    </row>
    <row r="47" spans="1:6" s="112" customFormat="1" ht="14.25" x14ac:dyDescent="0.2">
      <c r="A47" s="107"/>
      <c r="B47" s="97" t="s">
        <v>162</v>
      </c>
      <c r="C47" s="79">
        <v>300</v>
      </c>
      <c r="D47" s="98"/>
      <c r="E47" s="81" t="s">
        <v>82</v>
      </c>
      <c r="F47" s="111"/>
    </row>
    <row r="48" spans="1:6" s="112" customFormat="1" ht="14.25" x14ac:dyDescent="0.2">
      <c r="A48" s="107"/>
      <c r="B48" s="97" t="s">
        <v>61</v>
      </c>
      <c r="C48" s="79">
        <v>227.73</v>
      </c>
      <c r="D48" s="98"/>
      <c r="E48" s="81"/>
      <c r="F48" s="111"/>
    </row>
    <row r="49" spans="1:6" s="112" customFormat="1" ht="14.25" x14ac:dyDescent="0.2">
      <c r="A49" s="107"/>
      <c r="B49" s="97" t="s">
        <v>62</v>
      </c>
      <c r="C49" s="79">
        <v>258</v>
      </c>
      <c r="D49" s="98"/>
      <c r="E49" s="81" t="s">
        <v>64</v>
      </c>
      <c r="F49" s="111"/>
    </row>
    <row r="50" spans="1:6" s="112" customFormat="1" ht="14.25" x14ac:dyDescent="0.2">
      <c r="A50" s="107"/>
      <c r="B50" s="97" t="s">
        <v>76</v>
      </c>
      <c r="C50" s="79">
        <v>150</v>
      </c>
      <c r="D50" s="98"/>
      <c r="E50" s="81"/>
      <c r="F50" s="111"/>
    </row>
    <row r="51" spans="1:6" s="112" customFormat="1" ht="14.25" x14ac:dyDescent="0.2">
      <c r="A51" s="107"/>
      <c r="B51" s="97" t="s">
        <v>303</v>
      </c>
      <c r="C51" s="79">
        <v>1000</v>
      </c>
      <c r="D51" s="98"/>
      <c r="E51" s="81" t="s">
        <v>305</v>
      </c>
      <c r="F51" s="111"/>
    </row>
    <row r="52" spans="1:6" s="112" customFormat="1" ht="14.25" x14ac:dyDescent="0.2">
      <c r="A52" s="107"/>
      <c r="B52" s="97" t="s">
        <v>101</v>
      </c>
      <c r="C52" s="79">
        <v>300</v>
      </c>
      <c r="D52" s="98"/>
      <c r="E52" s="81"/>
      <c r="F52" s="111"/>
    </row>
    <row r="53" spans="1:6" s="112" customFormat="1" ht="15" x14ac:dyDescent="0.25">
      <c r="A53" s="107"/>
      <c r="B53" s="99" t="s">
        <v>74</v>
      </c>
      <c r="C53" s="79">
        <v>0</v>
      </c>
      <c r="D53" s="98"/>
      <c r="E53" s="81" t="s">
        <v>58</v>
      </c>
      <c r="F53" s="111"/>
    </row>
    <row r="54" spans="1:6" s="112" customFormat="1" ht="14.25" x14ac:dyDescent="0.2">
      <c r="A54" s="107"/>
      <c r="B54" s="97" t="s">
        <v>78</v>
      </c>
      <c r="C54" s="79">
        <v>273</v>
      </c>
      <c r="D54" s="98"/>
      <c r="E54" s="81" t="s">
        <v>82</v>
      </c>
      <c r="F54" s="111"/>
    </row>
    <row r="55" spans="1:6" s="112" customFormat="1" ht="14.25" x14ac:dyDescent="0.2">
      <c r="A55" s="107"/>
      <c r="B55" s="97" t="s">
        <v>79</v>
      </c>
      <c r="C55" s="79">
        <v>255</v>
      </c>
      <c r="D55" s="98"/>
      <c r="E55" s="81" t="s">
        <v>82</v>
      </c>
      <c r="F55" s="111"/>
    </row>
    <row r="56" spans="1:6" s="112" customFormat="1" ht="14.25" x14ac:dyDescent="0.2">
      <c r="A56" s="107"/>
      <c r="B56" s="97" t="s">
        <v>80</v>
      </c>
      <c r="C56" s="79">
        <v>50</v>
      </c>
      <c r="D56" s="98"/>
      <c r="E56" s="81" t="s">
        <v>85</v>
      </c>
      <c r="F56" s="111"/>
    </row>
    <row r="57" spans="1:6" s="112" customFormat="1" ht="42.75" x14ac:dyDescent="0.2">
      <c r="A57" s="107"/>
      <c r="B57" s="100" t="s">
        <v>83</v>
      </c>
      <c r="C57" s="79">
        <v>0</v>
      </c>
      <c r="D57" s="98"/>
      <c r="E57" s="81" t="s">
        <v>84</v>
      </c>
      <c r="F57" s="111"/>
    </row>
    <row r="58" spans="1:6" s="112" customFormat="1" ht="14.25" x14ac:dyDescent="0.2">
      <c r="A58" s="107"/>
      <c r="B58" s="97" t="s">
        <v>86</v>
      </c>
      <c r="C58" s="79">
        <v>167</v>
      </c>
      <c r="D58" s="98"/>
      <c r="E58" s="81" t="s">
        <v>82</v>
      </c>
      <c r="F58" s="111"/>
    </row>
    <row r="59" spans="1:6" s="112" customFormat="1" ht="14.25" x14ac:dyDescent="0.2">
      <c r="A59" s="107"/>
      <c r="B59" s="97" t="s">
        <v>87</v>
      </c>
      <c r="C59" s="79">
        <v>60</v>
      </c>
      <c r="D59" s="98"/>
      <c r="E59" s="81" t="s">
        <v>82</v>
      </c>
      <c r="F59" s="111"/>
    </row>
    <row r="60" spans="1:6" s="112" customFormat="1" ht="14.25" x14ac:dyDescent="0.2">
      <c r="A60" s="107"/>
      <c r="B60" s="97" t="s">
        <v>88</v>
      </c>
      <c r="C60" s="79">
        <v>760</v>
      </c>
      <c r="D60" s="98"/>
      <c r="E60" s="81" t="s">
        <v>82</v>
      </c>
      <c r="F60" s="111"/>
    </row>
    <row r="61" spans="1:6" s="112" customFormat="1" ht="14.25" x14ac:dyDescent="0.2">
      <c r="A61" s="107"/>
      <c r="B61" s="97" t="s">
        <v>89</v>
      </c>
      <c r="C61" s="79">
        <v>228</v>
      </c>
      <c r="D61" s="98"/>
      <c r="E61" s="81" t="s">
        <v>82</v>
      </c>
      <c r="F61" s="111"/>
    </row>
    <row r="62" spans="1:6" s="112" customFormat="1" ht="14.25" x14ac:dyDescent="0.2">
      <c r="A62" s="107"/>
      <c r="B62" s="97" t="s">
        <v>90</v>
      </c>
      <c r="C62" s="79">
        <v>304</v>
      </c>
      <c r="D62" s="98"/>
      <c r="E62" s="81" t="s">
        <v>82</v>
      </c>
      <c r="F62" s="111"/>
    </row>
    <row r="63" spans="1:6" s="112" customFormat="1" ht="14.25" x14ac:dyDescent="0.2">
      <c r="A63" s="107"/>
      <c r="B63" s="97" t="s">
        <v>92</v>
      </c>
      <c r="C63" s="79">
        <v>106</v>
      </c>
      <c r="D63" s="98"/>
      <c r="E63" s="81" t="s">
        <v>82</v>
      </c>
      <c r="F63" s="111"/>
    </row>
    <row r="64" spans="1:6" s="112" customFormat="1" ht="14.25" x14ac:dyDescent="0.2">
      <c r="A64" s="107"/>
      <c r="B64" s="97" t="s">
        <v>93</v>
      </c>
      <c r="C64" s="79">
        <v>124</v>
      </c>
      <c r="D64" s="98"/>
      <c r="E64" s="81" t="s">
        <v>82</v>
      </c>
      <c r="F64" s="111"/>
    </row>
    <row r="65" spans="1:6" s="112" customFormat="1" ht="14.25" x14ac:dyDescent="0.2">
      <c r="A65" s="107"/>
      <c r="B65" s="97" t="s">
        <v>94</v>
      </c>
      <c r="C65" s="79">
        <v>1166</v>
      </c>
      <c r="D65" s="98"/>
      <c r="E65" s="81" t="s">
        <v>82</v>
      </c>
      <c r="F65" s="111"/>
    </row>
    <row r="66" spans="1:6" s="112" customFormat="1" ht="14.25" x14ac:dyDescent="0.2">
      <c r="A66" s="107"/>
      <c r="B66" s="97" t="s">
        <v>160</v>
      </c>
      <c r="C66" s="79">
        <v>60</v>
      </c>
      <c r="D66" s="98"/>
      <c r="E66" s="81"/>
      <c r="F66" s="111"/>
    </row>
    <row r="67" spans="1:6" s="112" customFormat="1" ht="14.25" x14ac:dyDescent="0.2">
      <c r="A67" s="107"/>
      <c r="B67" s="97" t="s">
        <v>95</v>
      </c>
      <c r="C67" s="79">
        <v>71</v>
      </c>
      <c r="D67" s="98"/>
      <c r="E67" s="81" t="s">
        <v>82</v>
      </c>
      <c r="F67" s="111"/>
    </row>
    <row r="68" spans="1:6" s="112" customFormat="1" ht="14.25" x14ac:dyDescent="0.2">
      <c r="A68" s="107"/>
      <c r="B68" s="101" t="s">
        <v>123</v>
      </c>
      <c r="C68" s="84">
        <v>5000</v>
      </c>
      <c r="D68" s="102"/>
      <c r="E68" s="86" t="s">
        <v>126</v>
      </c>
      <c r="F68" s="111"/>
    </row>
    <row r="69" spans="1:6" s="112" customFormat="1" ht="14.25" x14ac:dyDescent="0.2">
      <c r="A69" s="107"/>
      <c r="B69" s="101" t="s">
        <v>104</v>
      </c>
      <c r="C69" s="84"/>
      <c r="D69" s="102"/>
      <c r="E69" s="86" t="s">
        <v>124</v>
      </c>
      <c r="F69" s="111"/>
    </row>
    <row r="70" spans="1:6" s="112" customFormat="1" ht="15" x14ac:dyDescent="0.25">
      <c r="A70" s="107"/>
      <c r="B70" s="97"/>
      <c r="C70" s="134">
        <f>SUM(C44:C69)</f>
        <v>11282.73</v>
      </c>
      <c r="D70" s="98"/>
      <c r="E70" s="81"/>
      <c r="F70" s="111"/>
    </row>
    <row r="71" spans="1:6" s="112" customFormat="1" ht="14.25" x14ac:dyDescent="0.2">
      <c r="A71" s="107"/>
      <c r="B71" s="97"/>
      <c r="C71" s="79"/>
      <c r="D71" s="98"/>
      <c r="E71" s="81"/>
      <c r="F71" s="111"/>
    </row>
    <row r="72" spans="1:6" s="112" customFormat="1" ht="15" x14ac:dyDescent="0.25">
      <c r="A72" s="107"/>
      <c r="B72" s="99" t="s">
        <v>91</v>
      </c>
      <c r="C72" s="79"/>
      <c r="D72" s="98"/>
      <c r="E72" s="81"/>
      <c r="F72" s="111"/>
    </row>
    <row r="73" spans="1:6" s="112" customFormat="1" ht="14.25" x14ac:dyDescent="0.2">
      <c r="A73" s="107"/>
      <c r="B73" s="97" t="s">
        <v>98</v>
      </c>
      <c r="C73" s="79">
        <v>2588</v>
      </c>
      <c r="D73" s="98"/>
      <c r="E73" s="81" t="s">
        <v>232</v>
      </c>
      <c r="F73" s="111"/>
    </row>
    <row r="74" spans="1:6" s="112" customFormat="1" ht="14.25" x14ac:dyDescent="0.2">
      <c r="A74" s="107"/>
      <c r="B74" s="97" t="s">
        <v>150</v>
      </c>
      <c r="C74" s="79">
        <v>100</v>
      </c>
      <c r="D74" s="98"/>
      <c r="E74" s="81" t="s">
        <v>233</v>
      </c>
      <c r="F74" s="111"/>
    </row>
    <row r="75" spans="1:6" s="112" customFormat="1" ht="14.25" x14ac:dyDescent="0.2">
      <c r="A75" s="107"/>
      <c r="B75" s="97" t="s">
        <v>60</v>
      </c>
      <c r="C75" s="79">
        <v>180</v>
      </c>
      <c r="D75" s="98"/>
      <c r="E75" s="81" t="s">
        <v>304</v>
      </c>
      <c r="F75" s="111"/>
    </row>
    <row r="76" spans="1:6" s="112" customFormat="1" ht="14.25" x14ac:dyDescent="0.2">
      <c r="A76" s="107"/>
      <c r="B76" s="97" t="s">
        <v>151</v>
      </c>
      <c r="C76" s="79">
        <v>50</v>
      </c>
      <c r="D76" s="98"/>
      <c r="E76" s="81" t="s">
        <v>157</v>
      </c>
      <c r="F76" s="111"/>
    </row>
    <row r="77" spans="1:6" s="112" customFormat="1" ht="14.25" x14ac:dyDescent="0.2">
      <c r="A77" s="107"/>
      <c r="B77" s="97" t="s">
        <v>97</v>
      </c>
      <c r="C77" s="79">
        <v>80</v>
      </c>
      <c r="D77" s="98"/>
      <c r="E77" s="81"/>
      <c r="F77" s="111"/>
    </row>
    <row r="78" spans="1:6" s="112" customFormat="1" ht="14.25" x14ac:dyDescent="0.2">
      <c r="A78" s="107"/>
      <c r="B78" s="97" t="s">
        <v>100</v>
      </c>
      <c r="C78" s="79">
        <v>288</v>
      </c>
      <c r="D78" s="98"/>
      <c r="E78" s="81" t="s">
        <v>311</v>
      </c>
      <c r="F78" s="111"/>
    </row>
    <row r="79" spans="1:6" s="112" customFormat="1" ht="14.25" x14ac:dyDescent="0.2">
      <c r="A79" s="107"/>
      <c r="B79" s="97" t="s">
        <v>103</v>
      </c>
      <c r="C79" s="79">
        <v>1000</v>
      </c>
      <c r="D79" s="98"/>
      <c r="E79" s="81"/>
      <c r="F79" s="111"/>
    </row>
    <row r="80" spans="1:6" s="112" customFormat="1" ht="14.25" x14ac:dyDescent="0.2">
      <c r="A80" s="107"/>
      <c r="B80" s="97" t="s">
        <v>37</v>
      </c>
      <c r="C80" s="79">
        <v>300</v>
      </c>
      <c r="D80" s="98"/>
      <c r="E80" s="81"/>
      <c r="F80" s="111"/>
    </row>
    <row r="81" spans="1:6" s="112" customFormat="1" ht="14.25" x14ac:dyDescent="0.2">
      <c r="A81" s="107"/>
      <c r="B81" s="97" t="s">
        <v>38</v>
      </c>
      <c r="C81" s="79">
        <v>8000</v>
      </c>
      <c r="D81" s="98"/>
      <c r="E81" s="82" t="s">
        <v>122</v>
      </c>
      <c r="F81" s="111"/>
    </row>
    <row r="82" spans="1:6" s="112" customFormat="1" ht="14.25" x14ac:dyDescent="0.2">
      <c r="A82" s="107"/>
      <c r="B82" s="97" t="s">
        <v>152</v>
      </c>
      <c r="C82" s="79">
        <v>2000</v>
      </c>
      <c r="D82" s="98"/>
      <c r="E82" s="81" t="s">
        <v>154</v>
      </c>
      <c r="F82" s="111"/>
    </row>
    <row r="83" spans="1:6" s="112" customFormat="1" ht="14.25" x14ac:dyDescent="0.2">
      <c r="A83" s="107"/>
      <c r="B83" s="97" t="s">
        <v>53</v>
      </c>
      <c r="C83" s="79">
        <v>1200</v>
      </c>
      <c r="D83" s="98"/>
      <c r="E83" s="81" t="s">
        <v>63</v>
      </c>
      <c r="F83" s="111"/>
    </row>
    <row r="84" spans="1:6" s="112" customFormat="1" ht="14.25" x14ac:dyDescent="0.2">
      <c r="A84" s="107"/>
      <c r="B84" s="97" t="s">
        <v>65</v>
      </c>
      <c r="C84" s="79">
        <v>40</v>
      </c>
      <c r="D84" s="98"/>
      <c r="E84" s="81" t="s">
        <v>99</v>
      </c>
      <c r="F84" s="111"/>
    </row>
    <row r="85" spans="1:6" s="112" customFormat="1" ht="15" x14ac:dyDescent="0.25">
      <c r="A85" s="107"/>
      <c r="B85" s="97"/>
      <c r="C85" s="134">
        <f>SUM(C73:C84)</f>
        <v>15826</v>
      </c>
      <c r="D85" s="98"/>
      <c r="E85" s="81"/>
      <c r="F85" s="111"/>
    </row>
    <row r="86" spans="1:6" s="112" customFormat="1" ht="14.25" x14ac:dyDescent="0.2">
      <c r="A86" s="107"/>
      <c r="B86" s="97"/>
      <c r="C86" s="79"/>
      <c r="D86" s="98"/>
      <c r="E86" s="81"/>
      <c r="F86" s="111"/>
    </row>
    <row r="87" spans="1:6" s="112" customFormat="1" ht="15" x14ac:dyDescent="0.25">
      <c r="A87" s="107"/>
      <c r="B87" s="99" t="s">
        <v>55</v>
      </c>
      <c r="C87" s="79"/>
      <c r="D87" s="98"/>
      <c r="E87" s="81"/>
      <c r="F87" s="111"/>
    </row>
    <row r="88" spans="1:6" s="112" customFormat="1" ht="14.25" x14ac:dyDescent="0.2">
      <c r="A88" s="107"/>
      <c r="B88" s="103" t="s">
        <v>48</v>
      </c>
      <c r="C88" s="79">
        <v>600</v>
      </c>
      <c r="D88" s="98"/>
      <c r="E88" s="82" t="s">
        <v>44</v>
      </c>
      <c r="F88" s="111"/>
    </row>
    <row r="89" spans="1:6" s="112" customFormat="1" ht="14.25" x14ac:dyDescent="0.2">
      <c r="A89" s="107"/>
      <c r="B89" s="97" t="s">
        <v>47</v>
      </c>
      <c r="C89" s="79">
        <v>157.5</v>
      </c>
      <c r="D89" s="98"/>
      <c r="E89" s="81" t="s">
        <v>59</v>
      </c>
      <c r="F89" s="111"/>
    </row>
    <row r="90" spans="1:6" s="112" customFormat="1" ht="14.25" x14ac:dyDescent="0.2">
      <c r="A90" s="107"/>
      <c r="B90" s="97" t="s">
        <v>49</v>
      </c>
      <c r="C90" s="79">
        <v>332</v>
      </c>
      <c r="D90" s="98"/>
      <c r="E90" s="81" t="s">
        <v>51</v>
      </c>
      <c r="F90" s="111"/>
    </row>
    <row r="91" spans="1:6" s="112" customFormat="1" ht="14.25" x14ac:dyDescent="0.2">
      <c r="A91" s="107"/>
      <c r="B91" s="97" t="s">
        <v>50</v>
      </c>
      <c r="C91" s="135">
        <v>300</v>
      </c>
      <c r="D91" s="98"/>
      <c r="E91" s="81" t="s">
        <v>106</v>
      </c>
      <c r="F91" s="111"/>
    </row>
    <row r="92" spans="1:6" s="112" customFormat="1" ht="15" x14ac:dyDescent="0.25">
      <c r="A92" s="107"/>
      <c r="B92" s="97"/>
      <c r="C92" s="136">
        <f>SUM(C88:C91)</f>
        <v>1389.5</v>
      </c>
      <c r="D92" s="98"/>
      <c r="E92" s="81"/>
      <c r="F92" s="111"/>
    </row>
    <row r="93" spans="1:6" s="112" customFormat="1" ht="15" x14ac:dyDescent="0.25">
      <c r="A93" s="107"/>
      <c r="B93" s="97"/>
      <c r="C93" s="136"/>
      <c r="D93" s="98"/>
      <c r="E93" s="81"/>
      <c r="F93" s="111"/>
    </row>
    <row r="94" spans="1:6" s="112" customFormat="1" ht="15" x14ac:dyDescent="0.25">
      <c r="A94" s="107"/>
      <c r="B94" s="99" t="s">
        <v>155</v>
      </c>
      <c r="C94" s="135"/>
      <c r="D94" s="98"/>
      <c r="E94" s="81"/>
      <c r="F94" s="111"/>
    </row>
    <row r="95" spans="1:6" s="112" customFormat="1" ht="14.25" x14ac:dyDescent="0.2">
      <c r="A95" s="107"/>
      <c r="B95" s="97" t="s">
        <v>156</v>
      </c>
      <c r="C95" s="135">
        <v>200</v>
      </c>
      <c r="D95" s="98"/>
      <c r="E95" s="81"/>
      <c r="F95" s="111"/>
    </row>
    <row r="96" spans="1:6" s="112" customFormat="1" ht="14.25" x14ac:dyDescent="0.2">
      <c r="A96" s="107"/>
      <c r="B96" s="97" t="s">
        <v>69</v>
      </c>
      <c r="C96" s="79">
        <v>100</v>
      </c>
      <c r="D96" s="98"/>
      <c r="E96" s="81"/>
      <c r="F96" s="111"/>
    </row>
    <row r="97" spans="1:6" s="112" customFormat="1" ht="14.25" x14ac:dyDescent="0.2">
      <c r="A97" s="107"/>
      <c r="B97" s="97" t="s">
        <v>96</v>
      </c>
      <c r="C97" s="79">
        <v>370</v>
      </c>
      <c r="D97" s="98"/>
      <c r="E97" s="81" t="s">
        <v>108</v>
      </c>
      <c r="F97" s="111"/>
    </row>
    <row r="98" spans="1:6" s="112" customFormat="1" ht="14.25" x14ac:dyDescent="0.2">
      <c r="A98" s="107"/>
      <c r="B98" s="97" t="s">
        <v>158</v>
      </c>
      <c r="C98" s="79">
        <v>86</v>
      </c>
      <c r="D98" s="98"/>
      <c r="E98" s="81" t="s">
        <v>82</v>
      </c>
      <c r="F98" s="111"/>
    </row>
    <row r="99" spans="1:6" s="112" customFormat="1" ht="14.25" x14ac:dyDescent="0.2">
      <c r="A99" s="107"/>
      <c r="B99" s="97" t="s">
        <v>159</v>
      </c>
      <c r="C99" s="79">
        <v>100</v>
      </c>
      <c r="D99" s="98"/>
      <c r="E99" s="81"/>
      <c r="F99" s="111"/>
    </row>
    <row r="100" spans="1:6" s="112" customFormat="1" ht="14.25" x14ac:dyDescent="0.2">
      <c r="A100" s="107"/>
      <c r="B100" s="97" t="s">
        <v>6</v>
      </c>
      <c r="C100" s="79">
        <f>C4*0.25</f>
        <v>2500</v>
      </c>
      <c r="D100" s="98"/>
      <c r="E100" s="81" t="s">
        <v>241</v>
      </c>
      <c r="F100" s="111"/>
    </row>
    <row r="101" spans="1:6" s="112" customFormat="1" ht="15" x14ac:dyDescent="0.25">
      <c r="A101" s="107"/>
      <c r="B101" s="104"/>
      <c r="C101" s="134">
        <f>SUM(C95:C100)</f>
        <v>3356</v>
      </c>
      <c r="D101" s="98"/>
      <c r="E101" s="81"/>
      <c r="F101" s="111"/>
    </row>
    <row r="102" spans="1:6" s="112" customFormat="1" ht="14.25" x14ac:dyDescent="0.2">
      <c r="A102" s="107"/>
      <c r="B102" s="104"/>
      <c r="C102" s="79"/>
      <c r="D102" s="98"/>
      <c r="E102" s="81"/>
      <c r="F102" s="111"/>
    </row>
    <row r="103" spans="1:6" s="112" customFormat="1" ht="15" x14ac:dyDescent="0.25">
      <c r="A103" s="107"/>
      <c r="B103" s="104" t="s">
        <v>165</v>
      </c>
      <c r="C103" s="134">
        <v>2000</v>
      </c>
      <c r="D103" s="98"/>
      <c r="E103" s="81" t="s">
        <v>166</v>
      </c>
      <c r="F103" s="111"/>
    </row>
    <row r="104" spans="1:6" s="112" customFormat="1" ht="15" thickBot="1" x14ac:dyDescent="0.25">
      <c r="A104" s="107"/>
      <c r="B104" s="97"/>
      <c r="C104" s="79"/>
      <c r="D104" s="98"/>
      <c r="E104" s="81"/>
      <c r="F104" s="111"/>
    </row>
    <row r="105" spans="1:6" ht="20.100000000000001" customHeight="1" thickBot="1" x14ac:dyDescent="0.3">
      <c r="A105" s="6"/>
      <c r="B105" s="73" t="s">
        <v>7</v>
      </c>
      <c r="C105" s="70">
        <f>SUM(C17,C27,C34,C41,C70,C85,C92,C101,C103)</f>
        <v>329831.58999999997</v>
      </c>
      <c r="D105" s="74"/>
      <c r="E105" s="75"/>
      <c r="F105" s="1"/>
    </row>
    <row r="106" spans="1:6" ht="15.75" thickBot="1" x14ac:dyDescent="0.25">
      <c r="A106" s="6"/>
      <c r="B106" s="61"/>
      <c r="C106" s="137"/>
      <c r="D106" s="67"/>
      <c r="E106" s="62"/>
      <c r="F106" s="1"/>
    </row>
    <row r="107" spans="1:6" s="4" customFormat="1" ht="20.100000000000001" customHeight="1" thickBot="1" x14ac:dyDescent="0.3">
      <c r="A107" s="7"/>
      <c r="B107" s="73" t="s">
        <v>8</v>
      </c>
      <c r="C107" s="161">
        <f>C14-C105</f>
        <v>-5531.5899999999674</v>
      </c>
      <c r="D107" s="76"/>
      <c r="E107" s="77"/>
      <c r="F107" s="3"/>
    </row>
    <row r="108" spans="1:6" s="4" customFormat="1" ht="15" x14ac:dyDescent="0.2">
      <c r="A108" s="7"/>
      <c r="B108" s="26"/>
      <c r="C108" s="138"/>
      <c r="D108" s="142"/>
      <c r="E108" s="141"/>
      <c r="F108" s="3"/>
    </row>
    <row r="109" spans="1:6" ht="15.75" x14ac:dyDescent="0.25">
      <c r="A109" s="6"/>
      <c r="B109" s="16" t="s">
        <v>9</v>
      </c>
      <c r="C109" s="139">
        <f>'2021-22'!C113</f>
        <v>-32609.789999999979</v>
      </c>
      <c r="D109" s="143"/>
      <c r="E109" s="64"/>
      <c r="F109" s="3"/>
    </row>
    <row r="110" spans="1:6" ht="15.75" x14ac:dyDescent="0.25">
      <c r="A110" s="6"/>
      <c r="B110" s="16" t="s">
        <v>10</v>
      </c>
      <c r="C110" s="139">
        <f>C14</f>
        <v>324300</v>
      </c>
      <c r="D110" s="144"/>
      <c r="E110" s="65"/>
      <c r="F110" s="1"/>
    </row>
    <row r="111" spans="1:6" ht="16.5" thickBot="1" x14ac:dyDescent="0.3">
      <c r="A111" s="6"/>
      <c r="B111" s="130" t="s">
        <v>11</v>
      </c>
      <c r="C111" s="140">
        <f t="shared" ref="C111" si="0">C105</f>
        <v>329831.58999999997</v>
      </c>
      <c r="D111" s="60"/>
      <c r="E111" s="56"/>
      <c r="F111" s="1"/>
    </row>
    <row r="112" spans="1:6" ht="20.100000000000001" customHeight="1" thickBot="1" x14ac:dyDescent="0.3">
      <c r="A112" s="6"/>
      <c r="B112" s="69" t="s">
        <v>12</v>
      </c>
      <c r="C112" s="70">
        <f>C109+C110-C111</f>
        <v>-38141.379999999946</v>
      </c>
      <c r="D112" s="74"/>
      <c r="E112" s="75"/>
      <c r="F112" s="1"/>
    </row>
    <row r="113" spans="1:6" x14ac:dyDescent="0.2">
      <c r="A113" s="6"/>
      <c r="B113" s="8"/>
      <c r="C113" s="8"/>
      <c r="D113" s="8"/>
      <c r="E113" s="8"/>
      <c r="F113" s="1"/>
    </row>
    <row r="114" spans="1:6" x14ac:dyDescent="0.2">
      <c r="A114" s="6"/>
      <c r="B114" s="195"/>
      <c r="C114" s="195"/>
      <c r="D114" s="195"/>
      <c r="E114" s="195"/>
      <c r="F114" s="1"/>
    </row>
    <row r="115" spans="1:6" x14ac:dyDescent="0.2">
      <c r="B115" s="127"/>
      <c r="C115" s="127"/>
      <c r="D115" s="127"/>
      <c r="E115" s="127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  <row r="123" spans="1:6" ht="15" x14ac:dyDescent="0.2">
      <c r="B123" s="29"/>
    </row>
  </sheetData>
  <mergeCells count="2">
    <mergeCell ref="D1:E1"/>
    <mergeCell ref="B114:E114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C1512-BB36-48A3-9FD2-B5136B390B0F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224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10300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52000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7200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1030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1030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264660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172525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2000</v>
      </c>
      <c r="D22" s="92"/>
      <c r="E22" s="93" t="s">
        <v>253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1545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721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103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187594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26750.639999999999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21654.400000000001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8751.16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5728.32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62884.52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2101.1999999999998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2163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1648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15662.2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281.19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79">
        <v>309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234.56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265.74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154.5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1000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309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281.19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262.64999999999998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50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172.01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61.8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782.8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234.84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313.12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109.18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127.72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1200.98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61.8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73.13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11435.210000000001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2588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100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51.5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82.4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288</v>
      </c>
      <c r="D77" s="98"/>
      <c r="E77" s="81" t="s">
        <v>306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309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8240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2060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1236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41.2</v>
      </c>
      <c r="D83" s="98"/>
      <c r="E83" s="81" t="s">
        <v>227</v>
      </c>
      <c r="F83" s="111"/>
    </row>
    <row r="84" spans="1:6" s="112" customFormat="1" ht="15" x14ac:dyDescent="0.25">
      <c r="A84" s="107"/>
      <c r="B84" s="97"/>
      <c r="C84" s="134">
        <f>SUM(C72:C83)</f>
        <v>16176.1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618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162.22999999999999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341.96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309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1431.19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381.1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88.58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2575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3444.6800000000003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336463.34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-71803.340000000026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'2022-23'!C112</f>
        <v>-38141.379999999946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264660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336463.34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-109944.71999999997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F1264-C985-4506-99B5-3D48505A5C75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225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10609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52000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7200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1060.9000000000001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1060.9000000000001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265030.80000000005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177700.75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1500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1591.35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742.63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106.09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192340.82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27285.65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22087.49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8926.18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5842.88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64142.2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2164.2399999999998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2227.89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1697.44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15839.57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289.63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79">
        <v>318.27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241.6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273.70999999999998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159.13999999999999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1000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318.27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289.63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270.52999999999997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50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177.17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63.65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806.28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241.89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322.51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112.46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131.55000000000001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1237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63.65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75.319999999999993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11592.26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2588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53.05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84.87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288</v>
      </c>
      <c r="D77" s="98"/>
      <c r="E77" s="81" t="s">
        <v>306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318.27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8487.2000000000007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2121.8000000000002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1273.08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41.2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16635.470000000005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636.54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167.1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352.22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318.27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1474.13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392.53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91.24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2652.25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3536.02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343395.91000000009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-78365.110000000044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'2023-24'!C111</f>
        <v>-109944.71999999997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265030.80000000005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343395.91000000009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-188309.83000000002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7A33-E8DA-412F-B9C5-A983C46B6DF2}">
  <sheetPr>
    <pageSetUpPr fitToPage="1"/>
  </sheetPr>
  <dimension ref="A1:F122"/>
  <sheetViews>
    <sheetView topLeftCell="B94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6.85546875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255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10927.27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54600</v>
      </c>
      <c r="D5" s="80"/>
      <c r="E5" s="81" t="s">
        <v>256</v>
      </c>
      <c r="F5" s="111"/>
    </row>
    <row r="6" spans="1:6" s="112" customFormat="1" ht="15.95" customHeight="1" x14ac:dyDescent="0.2">
      <c r="A6" s="107"/>
      <c r="B6" s="78" t="s">
        <v>13</v>
      </c>
      <c r="C6" s="79">
        <v>7560</v>
      </c>
      <c r="D6" s="80"/>
      <c r="E6" s="81" t="s">
        <v>257</v>
      </c>
      <c r="F6" s="111"/>
    </row>
    <row r="7" spans="1:6" s="112" customFormat="1" ht="15.95" customHeight="1" x14ac:dyDescent="0.2">
      <c r="A7" s="107"/>
      <c r="B7" s="78" t="s">
        <v>110</v>
      </c>
      <c r="C7" s="79">
        <v>1092.73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79">
        <v>1092.73</v>
      </c>
      <c r="D10" s="85"/>
      <c r="E10" s="86" t="s">
        <v>263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268372.73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183031.77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1000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1639.1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764.91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109.27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197245.05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27831.360000000001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22529.24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9104.7000000000007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5959.74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65425.04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2229.17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2294.73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1748.36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16022.26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298.32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327.82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248.85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281.92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163.91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1000</v>
      </c>
      <c r="D50" s="98"/>
      <c r="E50" s="81" t="s">
        <v>305</v>
      </c>
      <c r="F50" s="111"/>
    </row>
    <row r="51" spans="1:6" s="112" customFormat="1" ht="14.25" x14ac:dyDescent="0.2">
      <c r="A51" s="107"/>
      <c r="B51" s="97" t="s">
        <v>101</v>
      </c>
      <c r="C51" s="79">
        <v>327.82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298.32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278.64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79">
        <v>60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79">
        <v>0</v>
      </c>
      <c r="D56" s="98"/>
      <c r="E56" s="81" t="s">
        <v>84</v>
      </c>
      <c r="F56" s="111"/>
    </row>
    <row r="57" spans="1:6" s="112" customFormat="1" ht="14.25" x14ac:dyDescent="0.2">
      <c r="A57" s="107"/>
      <c r="B57" s="97" t="s">
        <v>86</v>
      </c>
      <c r="C57" s="79">
        <v>182.48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65.56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830.47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249.15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332.18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115.83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135.5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1274.1099999999999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65.56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77.58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11764.02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2717.4</v>
      </c>
      <c r="D72" s="98"/>
      <c r="E72" s="81" t="s">
        <v>288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54.64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87.42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302.39999999999998</v>
      </c>
      <c r="D77" s="98"/>
      <c r="E77" s="81" t="s">
        <v>312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327.82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8741.82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2185.4499999999998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1311.27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41.2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17149.420000000002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655.64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172.11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362.79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327.82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1518.36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404.31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93.98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2731.8175000000001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3630.1075000000001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350589.69749999995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-82216.96749999997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'2024-25'!C111</f>
        <v>-188309.83000000002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268372.73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350589.69749999995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-270526.79749999999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2594-3B2B-4959-B9C2-E34A81A5014F}">
  <sheetPr>
    <pageSetUpPr fitToPage="1"/>
  </sheetPr>
  <dimension ref="A1:F122"/>
  <sheetViews>
    <sheetView topLeftCell="B1" workbookViewId="0">
      <selection activeCell="B1" sqref="B1"/>
    </sheetView>
  </sheetViews>
  <sheetFormatPr defaultColWidth="20.85546875" defaultRowHeight="12.75" x14ac:dyDescent="0.2"/>
  <cols>
    <col min="1" max="1" width="3.5703125" style="2" customWidth="1"/>
    <col min="2" max="2" width="32.5703125" style="2" customWidth="1"/>
    <col min="3" max="3" width="14" style="2" customWidth="1"/>
    <col min="4" max="4" width="7.5703125" style="2" customWidth="1"/>
    <col min="5" max="5" width="110.5703125" style="2" customWidth="1"/>
    <col min="6" max="16384" width="20.85546875" style="2"/>
  </cols>
  <sheetData>
    <row r="1" spans="1:6" ht="39" customHeight="1" thickBot="1" x14ac:dyDescent="0.35">
      <c r="A1" s="6"/>
      <c r="B1" s="28" t="s">
        <v>264</v>
      </c>
      <c r="C1" s="23"/>
      <c r="D1" s="191" t="s">
        <v>14</v>
      </c>
      <c r="E1" s="191"/>
    </row>
    <row r="2" spans="1:6" ht="30" customHeight="1" x14ac:dyDescent="0.2">
      <c r="A2" s="6"/>
      <c r="B2" s="57" t="s">
        <v>0</v>
      </c>
      <c r="C2" s="66" t="s">
        <v>17</v>
      </c>
      <c r="D2" s="57"/>
      <c r="E2" s="59" t="s">
        <v>30</v>
      </c>
      <c r="F2" s="1"/>
    </row>
    <row r="3" spans="1:6" s="112" customFormat="1" ht="15.95" customHeight="1" x14ac:dyDescent="0.2">
      <c r="A3" s="107"/>
      <c r="B3" s="78" t="s">
        <v>15</v>
      </c>
      <c r="C3" s="79">
        <v>191500</v>
      </c>
      <c r="D3" s="80"/>
      <c r="E3" s="81" t="s">
        <v>107</v>
      </c>
      <c r="F3" s="111"/>
    </row>
    <row r="4" spans="1:6" s="112" customFormat="1" ht="15.95" customHeight="1" x14ac:dyDescent="0.2">
      <c r="A4" s="107"/>
      <c r="B4" s="78" t="s">
        <v>19</v>
      </c>
      <c r="C4" s="79">
        <v>11255</v>
      </c>
      <c r="D4" s="80"/>
      <c r="E4" s="81" t="s">
        <v>261</v>
      </c>
      <c r="F4" s="111"/>
    </row>
    <row r="5" spans="1:6" s="112" customFormat="1" ht="15.95" customHeight="1" x14ac:dyDescent="0.2">
      <c r="A5" s="107"/>
      <c r="B5" s="78" t="s">
        <v>24</v>
      </c>
      <c r="C5" s="79">
        <v>54600</v>
      </c>
      <c r="D5" s="80"/>
      <c r="E5" s="81" t="s">
        <v>109</v>
      </c>
      <c r="F5" s="111"/>
    </row>
    <row r="6" spans="1:6" s="112" customFormat="1" ht="15.95" customHeight="1" x14ac:dyDescent="0.2">
      <c r="A6" s="107"/>
      <c r="B6" s="78" t="s">
        <v>13</v>
      </c>
      <c r="C6" s="79">
        <v>7560</v>
      </c>
      <c r="D6" s="80"/>
      <c r="E6" s="81" t="s">
        <v>41</v>
      </c>
      <c r="F6" s="111"/>
    </row>
    <row r="7" spans="1:6" s="112" customFormat="1" ht="15.95" customHeight="1" x14ac:dyDescent="0.2">
      <c r="A7" s="107"/>
      <c r="B7" s="78" t="s">
        <v>110</v>
      </c>
      <c r="C7" s="79">
        <v>1125.51</v>
      </c>
      <c r="D7" s="80"/>
      <c r="E7" s="82" t="s">
        <v>262</v>
      </c>
      <c r="F7" s="111"/>
    </row>
    <row r="8" spans="1:6" s="112" customFormat="1" ht="15.95" customHeight="1" x14ac:dyDescent="0.2">
      <c r="A8" s="107"/>
      <c r="B8" s="78" t="s">
        <v>26</v>
      </c>
      <c r="C8" s="79">
        <v>0</v>
      </c>
      <c r="D8" s="80"/>
      <c r="E8" s="81"/>
      <c r="F8" s="111"/>
    </row>
    <row r="9" spans="1:6" s="112" customFormat="1" ht="15.95" customHeight="1" x14ac:dyDescent="0.2">
      <c r="A9" s="107"/>
      <c r="B9" s="83" t="s">
        <v>23</v>
      </c>
      <c r="C9" s="84">
        <v>1000</v>
      </c>
      <c r="D9" s="85"/>
      <c r="E9" s="86" t="s">
        <v>35</v>
      </c>
      <c r="F9" s="111"/>
    </row>
    <row r="10" spans="1:6" s="112" customFormat="1" ht="15.95" customHeight="1" x14ac:dyDescent="0.2">
      <c r="A10" s="107"/>
      <c r="B10" s="83" t="s">
        <v>135</v>
      </c>
      <c r="C10" s="114">
        <v>1125.51</v>
      </c>
      <c r="D10" s="85"/>
      <c r="E10" s="86" t="s">
        <v>286</v>
      </c>
      <c r="F10" s="111"/>
    </row>
    <row r="11" spans="1:6" s="112" customFormat="1" ht="15.95" customHeight="1" x14ac:dyDescent="0.2">
      <c r="A11" s="107"/>
      <c r="B11" s="83" t="s">
        <v>2</v>
      </c>
      <c r="C11" s="84">
        <v>600</v>
      </c>
      <c r="D11" s="85"/>
      <c r="E11" s="86"/>
      <c r="F11" s="111"/>
    </row>
    <row r="12" spans="1:6" s="112" customFormat="1" ht="15.95" customHeight="1" thickBot="1" x14ac:dyDescent="0.25">
      <c r="A12" s="107"/>
      <c r="B12" s="83"/>
      <c r="C12" s="87"/>
      <c r="D12" s="85"/>
      <c r="E12" s="86"/>
      <c r="F12" s="111"/>
    </row>
    <row r="13" spans="1:6" ht="20.100000000000001" customHeight="1" thickBot="1" x14ac:dyDescent="0.3">
      <c r="A13" s="6"/>
      <c r="B13" s="69" t="s">
        <v>3</v>
      </c>
      <c r="C13" s="70">
        <f>SUM(C3:C12)</f>
        <v>268766.02</v>
      </c>
      <c r="D13" s="71"/>
      <c r="E13" s="72"/>
      <c r="F13" s="1"/>
    </row>
    <row r="14" spans="1:6" s="112" customFormat="1" ht="14.1" customHeight="1" thickBot="1" x14ac:dyDescent="0.25">
      <c r="A14" s="107"/>
      <c r="B14" s="108"/>
      <c r="C14" s="109"/>
      <c r="D14" s="109"/>
      <c r="E14" s="110"/>
      <c r="F14" s="111"/>
    </row>
    <row r="15" spans="1:6" ht="30" customHeight="1" thickBot="1" x14ac:dyDescent="0.25">
      <c r="A15" s="6"/>
      <c r="B15" s="66" t="s">
        <v>127</v>
      </c>
      <c r="C15" s="66"/>
      <c r="D15" s="57"/>
      <c r="E15" s="59"/>
      <c r="F15" s="1"/>
    </row>
    <row r="16" spans="1:6" s="120" customFormat="1" ht="15.95" customHeight="1" x14ac:dyDescent="0.25">
      <c r="A16" s="117"/>
      <c r="B16" s="88" t="s">
        <v>16</v>
      </c>
      <c r="C16" s="160">
        <v>35835.440000000002</v>
      </c>
      <c r="D16" s="89"/>
      <c r="E16" s="90"/>
      <c r="F16" s="119"/>
    </row>
    <row r="17" spans="1:6" s="120" customFormat="1" ht="15.95" customHeight="1" x14ac:dyDescent="0.2">
      <c r="A17" s="117"/>
      <c r="B17" s="91"/>
      <c r="C17" s="132"/>
      <c r="D17" s="92"/>
      <c r="E17" s="93"/>
      <c r="F17" s="119"/>
    </row>
    <row r="18" spans="1:6" s="120" customFormat="1" ht="15.95" customHeight="1" x14ac:dyDescent="0.25">
      <c r="A18" s="117"/>
      <c r="B18" s="94" t="s">
        <v>140</v>
      </c>
      <c r="C18" s="132"/>
      <c r="D18" s="92"/>
      <c r="E18" s="93"/>
      <c r="F18" s="119"/>
    </row>
    <row r="19" spans="1:6" s="120" customFormat="1" ht="15.95" customHeight="1" x14ac:dyDescent="0.2">
      <c r="A19" s="117"/>
      <c r="B19" s="91" t="s">
        <v>142</v>
      </c>
      <c r="C19" s="132">
        <v>188522.72</v>
      </c>
      <c r="D19" s="92"/>
      <c r="E19" s="93" t="s">
        <v>227</v>
      </c>
      <c r="F19" s="119"/>
    </row>
    <row r="20" spans="1:6" s="120" customFormat="1" ht="15.95" customHeight="1" x14ac:dyDescent="0.2">
      <c r="A20" s="117"/>
      <c r="B20" s="91" t="s">
        <v>144</v>
      </c>
      <c r="C20" s="132">
        <v>10000</v>
      </c>
      <c r="D20" s="92"/>
      <c r="E20" s="93" t="s">
        <v>226</v>
      </c>
      <c r="F20" s="119"/>
    </row>
    <row r="21" spans="1:6" s="120" customFormat="1" ht="15.95" customHeight="1" x14ac:dyDescent="0.2">
      <c r="A21" s="117"/>
      <c r="B21" s="91" t="s">
        <v>145</v>
      </c>
      <c r="C21" s="132">
        <v>700</v>
      </c>
      <c r="D21" s="92"/>
      <c r="E21" s="93" t="s">
        <v>226</v>
      </c>
      <c r="F21" s="119"/>
    </row>
    <row r="22" spans="1:6" s="120" customFormat="1" ht="15.95" customHeight="1" x14ac:dyDescent="0.2">
      <c r="A22" s="117"/>
      <c r="B22" s="91" t="s">
        <v>147</v>
      </c>
      <c r="C22" s="132">
        <v>1000</v>
      </c>
      <c r="D22" s="92"/>
      <c r="E22" s="93" t="s">
        <v>254</v>
      </c>
      <c r="F22" s="119"/>
    </row>
    <row r="23" spans="1:6" s="120" customFormat="1" ht="15.95" customHeight="1" x14ac:dyDescent="0.2">
      <c r="A23" s="117"/>
      <c r="B23" s="91" t="s">
        <v>146</v>
      </c>
      <c r="C23" s="132">
        <v>1688.27</v>
      </c>
      <c r="D23" s="92"/>
      <c r="E23" s="93" t="s">
        <v>242</v>
      </c>
      <c r="F23" s="119"/>
    </row>
    <row r="24" spans="1:6" s="120" customFormat="1" ht="15.95" customHeight="1" x14ac:dyDescent="0.2">
      <c r="A24" s="117"/>
      <c r="B24" s="91" t="s">
        <v>295</v>
      </c>
      <c r="C24" s="132">
        <v>787.86</v>
      </c>
      <c r="D24" s="92"/>
      <c r="E24" s="93" t="s">
        <v>227</v>
      </c>
      <c r="F24" s="119"/>
    </row>
    <row r="25" spans="1:6" s="120" customFormat="1" ht="15.95" customHeight="1" x14ac:dyDescent="0.2">
      <c r="A25" s="117"/>
      <c r="B25" s="91" t="s">
        <v>149</v>
      </c>
      <c r="C25" s="132">
        <v>112.55</v>
      </c>
      <c r="D25" s="92"/>
      <c r="E25" s="93" t="s">
        <v>227</v>
      </c>
      <c r="F25" s="119"/>
    </row>
    <row r="26" spans="1:6" s="120" customFormat="1" ht="15.95" customHeight="1" x14ac:dyDescent="0.25">
      <c r="A26" s="117"/>
      <c r="B26" s="91"/>
      <c r="C26" s="133">
        <f>SUM(C19:C25)</f>
        <v>202811.39999999997</v>
      </c>
      <c r="D26" s="92"/>
      <c r="E26" s="93"/>
      <c r="F26" s="119"/>
    </row>
    <row r="27" spans="1:6" s="112" customFormat="1" ht="15.95" customHeight="1" x14ac:dyDescent="0.2">
      <c r="A27" s="107"/>
      <c r="B27" s="91"/>
      <c r="C27" s="132"/>
      <c r="D27" s="92"/>
      <c r="E27" s="93"/>
      <c r="F27" s="126"/>
    </row>
    <row r="28" spans="1:6" s="112" customFormat="1" ht="15.95" customHeight="1" x14ac:dyDescent="0.25">
      <c r="A28" s="107"/>
      <c r="B28" s="94" t="s">
        <v>32</v>
      </c>
      <c r="C28" s="132"/>
      <c r="D28" s="92"/>
      <c r="E28" s="93" t="s">
        <v>249</v>
      </c>
      <c r="F28" s="111"/>
    </row>
    <row r="29" spans="1:6" s="112" customFormat="1" ht="15.95" customHeight="1" x14ac:dyDescent="0.2">
      <c r="A29" s="107"/>
      <c r="B29" s="91" t="s">
        <v>27</v>
      </c>
      <c r="C29" s="132">
        <v>28387.99</v>
      </c>
      <c r="D29" s="92"/>
      <c r="E29" s="93" t="s">
        <v>250</v>
      </c>
      <c r="F29" s="111"/>
    </row>
    <row r="30" spans="1:6" s="112" customFormat="1" ht="15.95" customHeight="1" x14ac:dyDescent="0.2">
      <c r="A30" s="107"/>
      <c r="B30" s="95" t="s">
        <v>244</v>
      </c>
      <c r="C30" s="132">
        <v>22979.82</v>
      </c>
      <c r="D30" s="92"/>
      <c r="E30" s="96" t="s">
        <v>250</v>
      </c>
      <c r="F30" s="111"/>
    </row>
    <row r="31" spans="1:6" s="112" customFormat="1" ht="14.25" x14ac:dyDescent="0.2">
      <c r="A31" s="107"/>
      <c r="B31" s="91" t="s">
        <v>29</v>
      </c>
      <c r="C31" s="132">
        <v>9286.7900000000009</v>
      </c>
      <c r="D31" s="92"/>
      <c r="E31" s="93" t="s">
        <v>251</v>
      </c>
      <c r="F31" s="111"/>
    </row>
    <row r="32" spans="1:6" s="112" customFormat="1" ht="14.25" x14ac:dyDescent="0.2">
      <c r="A32" s="107"/>
      <c r="B32" s="91" t="s">
        <v>31</v>
      </c>
      <c r="C32" s="132">
        <v>6078.93</v>
      </c>
      <c r="D32" s="92"/>
      <c r="E32" s="93" t="s">
        <v>252</v>
      </c>
      <c r="F32" s="111"/>
    </row>
    <row r="33" spans="1:6" s="112" customFormat="1" ht="15" x14ac:dyDescent="0.25">
      <c r="A33" s="107"/>
      <c r="B33" s="91"/>
      <c r="C33" s="133">
        <f>SUM(C29:C32)</f>
        <v>66733.53</v>
      </c>
      <c r="D33" s="92"/>
      <c r="E33" s="93"/>
      <c r="F33" s="111"/>
    </row>
    <row r="34" spans="1:6" s="112" customFormat="1" ht="14.25" x14ac:dyDescent="0.2">
      <c r="A34" s="107"/>
      <c r="B34" s="91"/>
      <c r="C34" s="132"/>
      <c r="D34" s="92"/>
      <c r="E34" s="93"/>
      <c r="F34" s="111"/>
    </row>
    <row r="35" spans="1:6" s="112" customFormat="1" ht="15" x14ac:dyDescent="0.25">
      <c r="A35" s="107"/>
      <c r="B35" s="94" t="s">
        <v>52</v>
      </c>
      <c r="C35" s="132"/>
      <c r="D35" s="92"/>
      <c r="E35" s="93"/>
      <c r="F35" s="111"/>
    </row>
    <row r="36" spans="1:6" s="112" customFormat="1" ht="28.5" x14ac:dyDescent="0.2">
      <c r="A36" s="107"/>
      <c r="B36" s="97" t="s">
        <v>45</v>
      </c>
      <c r="C36" s="79">
        <v>9750</v>
      </c>
      <c r="D36" s="98"/>
      <c r="E36" s="82" t="s">
        <v>113</v>
      </c>
      <c r="F36" s="111"/>
    </row>
    <row r="37" spans="1:6" s="112" customFormat="1" ht="14.25" x14ac:dyDescent="0.2">
      <c r="A37" s="107"/>
      <c r="B37" s="97" t="s">
        <v>46</v>
      </c>
      <c r="C37" s="79">
        <v>2296.04</v>
      </c>
      <c r="D37" s="98"/>
      <c r="E37" s="81" t="s">
        <v>227</v>
      </c>
      <c r="F37" s="111"/>
    </row>
    <row r="38" spans="1:6" s="112" customFormat="1" ht="14.25" x14ac:dyDescent="0.2">
      <c r="A38" s="107"/>
      <c r="B38" s="97" t="s">
        <v>4</v>
      </c>
      <c r="C38" s="79">
        <v>2363.5700000000002</v>
      </c>
      <c r="D38" s="98"/>
      <c r="E38" s="81" t="s">
        <v>227</v>
      </c>
      <c r="F38" s="111"/>
    </row>
    <row r="39" spans="1:6" s="112" customFormat="1" ht="14.25" x14ac:dyDescent="0.2">
      <c r="A39" s="107"/>
      <c r="B39" s="97" t="s">
        <v>161</v>
      </c>
      <c r="C39" s="79">
        <v>1800.81</v>
      </c>
      <c r="D39" s="98"/>
      <c r="E39" s="81" t="s">
        <v>228</v>
      </c>
      <c r="F39" s="111"/>
    </row>
    <row r="40" spans="1:6" s="112" customFormat="1" ht="15" x14ac:dyDescent="0.25">
      <c r="A40" s="107"/>
      <c r="B40" s="97"/>
      <c r="C40" s="134">
        <f>SUM(C36:C39)</f>
        <v>16210.42</v>
      </c>
      <c r="D40" s="98"/>
      <c r="E40" s="81"/>
      <c r="F40" s="111"/>
    </row>
    <row r="41" spans="1:6" s="112" customFormat="1" ht="14.25" x14ac:dyDescent="0.2">
      <c r="A41" s="107"/>
      <c r="B41" s="97"/>
      <c r="C41" s="79"/>
      <c r="D41" s="98"/>
      <c r="E41" s="81"/>
      <c r="F41" s="111"/>
    </row>
    <row r="42" spans="1:6" s="112" customFormat="1" ht="15" x14ac:dyDescent="0.25">
      <c r="A42" s="107"/>
      <c r="B42" s="99" t="s">
        <v>54</v>
      </c>
      <c r="C42" s="79"/>
      <c r="D42" s="98"/>
      <c r="E42" s="81" t="s">
        <v>77</v>
      </c>
      <c r="F42" s="111"/>
    </row>
    <row r="43" spans="1:6" s="112" customFormat="1" ht="14.25" x14ac:dyDescent="0.2">
      <c r="A43" s="107"/>
      <c r="B43" s="97" t="s">
        <v>153</v>
      </c>
      <c r="C43" s="79">
        <v>150</v>
      </c>
      <c r="D43" s="98"/>
      <c r="E43" s="81"/>
      <c r="F43" s="111"/>
    </row>
    <row r="44" spans="1:6" s="112" customFormat="1" ht="14.25" x14ac:dyDescent="0.2">
      <c r="A44" s="107"/>
      <c r="B44" s="97" t="s">
        <v>5</v>
      </c>
      <c r="C44" s="79">
        <v>0</v>
      </c>
      <c r="D44" s="98"/>
      <c r="E44" s="81" t="s">
        <v>105</v>
      </c>
      <c r="F44" s="111"/>
    </row>
    <row r="45" spans="1:6" s="112" customFormat="1" ht="14.25" x14ac:dyDescent="0.2">
      <c r="A45" s="107"/>
      <c r="B45" s="97" t="s">
        <v>75</v>
      </c>
      <c r="C45" s="79">
        <v>307.27</v>
      </c>
      <c r="D45" s="98"/>
      <c r="E45" s="81" t="s">
        <v>227</v>
      </c>
      <c r="F45" s="111"/>
    </row>
    <row r="46" spans="1:6" s="112" customFormat="1" ht="14.25" x14ac:dyDescent="0.2">
      <c r="A46" s="107"/>
      <c r="B46" s="97" t="s">
        <v>162</v>
      </c>
      <c r="C46" s="190">
        <v>337.65</v>
      </c>
      <c r="D46" s="98"/>
      <c r="E46" s="81" t="s">
        <v>229</v>
      </c>
      <c r="F46" s="111"/>
    </row>
    <row r="47" spans="1:6" s="112" customFormat="1" ht="14.25" x14ac:dyDescent="0.2">
      <c r="A47" s="107"/>
      <c r="B47" s="97" t="s">
        <v>61</v>
      </c>
      <c r="C47" s="79">
        <v>256.31</v>
      </c>
      <c r="D47" s="98"/>
      <c r="E47" s="81" t="s">
        <v>227</v>
      </c>
      <c r="F47" s="111"/>
    </row>
    <row r="48" spans="1:6" s="112" customFormat="1" ht="14.25" x14ac:dyDescent="0.2">
      <c r="A48" s="107"/>
      <c r="B48" s="97" t="s">
        <v>62</v>
      </c>
      <c r="C48" s="79">
        <v>290.38</v>
      </c>
      <c r="D48" s="98"/>
      <c r="E48" s="81" t="s">
        <v>230</v>
      </c>
      <c r="F48" s="111"/>
    </row>
    <row r="49" spans="1:6" s="112" customFormat="1" ht="14.25" x14ac:dyDescent="0.2">
      <c r="A49" s="107"/>
      <c r="B49" s="97" t="s">
        <v>76</v>
      </c>
      <c r="C49" s="79">
        <v>168.83</v>
      </c>
      <c r="D49" s="98"/>
      <c r="E49" s="81" t="s">
        <v>227</v>
      </c>
      <c r="F49" s="111"/>
    </row>
    <row r="50" spans="1:6" s="112" customFormat="1" ht="14.25" x14ac:dyDescent="0.2">
      <c r="A50" s="107"/>
      <c r="B50" s="97" t="s">
        <v>303</v>
      </c>
      <c r="C50" s="79">
        <v>1100</v>
      </c>
      <c r="D50" s="98"/>
      <c r="E50" s="81" t="s">
        <v>307</v>
      </c>
      <c r="F50" s="111"/>
    </row>
    <row r="51" spans="1:6" s="112" customFormat="1" ht="14.25" x14ac:dyDescent="0.2">
      <c r="A51" s="107"/>
      <c r="B51" s="97" t="s">
        <v>101</v>
      </c>
      <c r="C51" s="79">
        <v>337.65</v>
      </c>
      <c r="D51" s="98"/>
      <c r="E51" s="81" t="s">
        <v>227</v>
      </c>
      <c r="F51" s="111"/>
    </row>
    <row r="52" spans="1:6" s="112" customFormat="1" ht="15" x14ac:dyDescent="0.25">
      <c r="A52" s="107"/>
      <c r="B52" s="99" t="s">
        <v>74</v>
      </c>
      <c r="C52" s="79">
        <v>0</v>
      </c>
      <c r="D52" s="98"/>
      <c r="E52" s="81" t="s">
        <v>58</v>
      </c>
      <c r="F52" s="111"/>
    </row>
    <row r="53" spans="1:6" s="112" customFormat="1" ht="14.25" x14ac:dyDescent="0.2">
      <c r="A53" s="107"/>
      <c r="B53" s="97" t="s">
        <v>78</v>
      </c>
      <c r="C53" s="79">
        <v>307.27</v>
      </c>
      <c r="D53" s="98"/>
      <c r="E53" s="81" t="s">
        <v>229</v>
      </c>
      <c r="F53" s="111"/>
    </row>
    <row r="54" spans="1:6" s="112" customFormat="1" ht="14.25" x14ac:dyDescent="0.2">
      <c r="A54" s="107"/>
      <c r="B54" s="97" t="s">
        <v>79</v>
      </c>
      <c r="C54" s="79">
        <v>287</v>
      </c>
      <c r="D54" s="98"/>
      <c r="E54" s="81" t="s">
        <v>229</v>
      </c>
      <c r="F54" s="111"/>
    </row>
    <row r="55" spans="1:6" s="112" customFormat="1" ht="14.25" x14ac:dyDescent="0.2">
      <c r="A55" s="107"/>
      <c r="B55" s="97" t="s">
        <v>80</v>
      </c>
      <c r="C55" s="190">
        <v>60</v>
      </c>
      <c r="D55" s="98"/>
      <c r="E55" s="81" t="s">
        <v>85</v>
      </c>
      <c r="F55" s="111"/>
    </row>
    <row r="56" spans="1:6" s="112" customFormat="1" ht="42.75" x14ac:dyDescent="0.2">
      <c r="A56" s="107"/>
      <c r="B56" s="100" t="s">
        <v>83</v>
      </c>
      <c r="C56" s="190">
        <v>331.5</v>
      </c>
      <c r="D56" s="98"/>
      <c r="E56" s="81" t="s">
        <v>297</v>
      </c>
      <c r="F56" s="111"/>
    </row>
    <row r="57" spans="1:6" s="112" customFormat="1" ht="14.25" x14ac:dyDescent="0.2">
      <c r="A57" s="107"/>
      <c r="B57" s="97" t="s">
        <v>86</v>
      </c>
      <c r="C57" s="79">
        <v>187.95</v>
      </c>
      <c r="D57" s="98"/>
      <c r="E57" s="81" t="s">
        <v>229</v>
      </c>
      <c r="F57" s="111"/>
    </row>
    <row r="58" spans="1:6" s="112" customFormat="1" ht="14.25" x14ac:dyDescent="0.2">
      <c r="A58" s="107"/>
      <c r="B58" s="97" t="s">
        <v>87</v>
      </c>
      <c r="C58" s="79">
        <v>67.53</v>
      </c>
      <c r="D58" s="98"/>
      <c r="E58" s="81" t="s">
        <v>229</v>
      </c>
      <c r="F58" s="111"/>
    </row>
    <row r="59" spans="1:6" s="112" customFormat="1" ht="14.25" x14ac:dyDescent="0.2">
      <c r="A59" s="107"/>
      <c r="B59" s="97" t="s">
        <v>88</v>
      </c>
      <c r="C59" s="79">
        <v>855.38</v>
      </c>
      <c r="D59" s="98"/>
      <c r="E59" s="81" t="s">
        <v>229</v>
      </c>
      <c r="F59" s="111"/>
    </row>
    <row r="60" spans="1:6" s="112" customFormat="1" ht="14.25" x14ac:dyDescent="0.2">
      <c r="A60" s="107"/>
      <c r="B60" s="97" t="s">
        <v>89</v>
      </c>
      <c r="C60" s="79">
        <v>256.62</v>
      </c>
      <c r="D60" s="98"/>
      <c r="E60" s="81" t="s">
        <v>229</v>
      </c>
      <c r="F60" s="111"/>
    </row>
    <row r="61" spans="1:6" s="112" customFormat="1" ht="14.25" x14ac:dyDescent="0.2">
      <c r="A61" s="107"/>
      <c r="B61" s="97" t="s">
        <v>90</v>
      </c>
      <c r="C61" s="79">
        <v>342.14</v>
      </c>
      <c r="D61" s="98"/>
      <c r="E61" s="81" t="s">
        <v>229</v>
      </c>
      <c r="F61" s="111"/>
    </row>
    <row r="62" spans="1:6" s="112" customFormat="1" ht="14.25" x14ac:dyDescent="0.2">
      <c r="A62" s="107"/>
      <c r="B62" s="97" t="s">
        <v>92</v>
      </c>
      <c r="C62" s="79">
        <v>119.3</v>
      </c>
      <c r="D62" s="98"/>
      <c r="E62" s="81" t="s">
        <v>229</v>
      </c>
      <c r="F62" s="111"/>
    </row>
    <row r="63" spans="1:6" s="112" customFormat="1" ht="14.25" x14ac:dyDescent="0.2">
      <c r="A63" s="107"/>
      <c r="B63" s="97" t="s">
        <v>93</v>
      </c>
      <c r="C63" s="79">
        <v>139.56</v>
      </c>
      <c r="D63" s="98"/>
      <c r="E63" s="81" t="s">
        <v>229</v>
      </c>
      <c r="F63" s="111"/>
    </row>
    <row r="64" spans="1:6" s="112" customFormat="1" ht="14.25" x14ac:dyDescent="0.2">
      <c r="A64" s="107"/>
      <c r="B64" s="97" t="s">
        <v>94</v>
      </c>
      <c r="C64" s="79">
        <v>1312.33</v>
      </c>
      <c r="D64" s="98"/>
      <c r="E64" s="81" t="s">
        <v>229</v>
      </c>
      <c r="F64" s="111"/>
    </row>
    <row r="65" spans="1:6" s="112" customFormat="1" ht="14.25" x14ac:dyDescent="0.2">
      <c r="A65" s="107"/>
      <c r="B65" s="97" t="s">
        <v>160</v>
      </c>
      <c r="C65" s="79">
        <v>67.53</v>
      </c>
      <c r="D65" s="98"/>
      <c r="E65" s="81" t="s">
        <v>227</v>
      </c>
      <c r="F65" s="111"/>
    </row>
    <row r="66" spans="1:6" s="112" customFormat="1" ht="14.25" x14ac:dyDescent="0.2">
      <c r="A66" s="107"/>
      <c r="B66" s="97" t="s">
        <v>95</v>
      </c>
      <c r="C66" s="79">
        <v>79.91</v>
      </c>
      <c r="D66" s="98"/>
      <c r="E66" s="81" t="s">
        <v>229</v>
      </c>
      <c r="F66" s="111"/>
    </row>
    <row r="67" spans="1:6" s="112" customFormat="1" ht="14.25" x14ac:dyDescent="0.2">
      <c r="A67" s="107"/>
      <c r="B67" s="101" t="s">
        <v>123</v>
      </c>
      <c r="C67" s="84">
        <v>5000</v>
      </c>
      <c r="D67" s="102"/>
      <c r="E67" s="86" t="s">
        <v>126</v>
      </c>
      <c r="F67" s="111"/>
    </row>
    <row r="68" spans="1:6" s="112" customFormat="1" ht="14.25" x14ac:dyDescent="0.2">
      <c r="A68" s="107"/>
      <c r="B68" s="101" t="s">
        <v>104</v>
      </c>
      <c r="C68" s="84"/>
      <c r="D68" s="102"/>
      <c r="E68" s="86" t="s">
        <v>124</v>
      </c>
      <c r="F68" s="111"/>
    </row>
    <row r="69" spans="1:6" s="112" customFormat="1" ht="15" x14ac:dyDescent="0.25">
      <c r="A69" s="107"/>
      <c r="B69" s="97"/>
      <c r="C69" s="134">
        <f>SUM(C43:C68)</f>
        <v>12362.11</v>
      </c>
      <c r="D69" s="98"/>
      <c r="E69" s="81"/>
      <c r="F69" s="111"/>
    </row>
    <row r="70" spans="1:6" s="112" customFormat="1" ht="14.25" x14ac:dyDescent="0.2">
      <c r="A70" s="107"/>
      <c r="B70" s="97"/>
      <c r="C70" s="79"/>
      <c r="D70" s="98"/>
      <c r="E70" s="81"/>
      <c r="F70" s="111"/>
    </row>
    <row r="71" spans="1:6" s="112" customFormat="1" ht="15" x14ac:dyDescent="0.25">
      <c r="A71" s="107"/>
      <c r="B71" s="99" t="s">
        <v>91</v>
      </c>
      <c r="C71" s="79"/>
      <c r="D71" s="98"/>
      <c r="E71" s="81"/>
      <c r="F71" s="111"/>
    </row>
    <row r="72" spans="1:6" s="112" customFormat="1" ht="14.25" x14ac:dyDescent="0.2">
      <c r="A72" s="107"/>
      <c r="B72" s="97" t="s">
        <v>98</v>
      </c>
      <c r="C72" s="79">
        <v>2717.4</v>
      </c>
      <c r="D72" s="98"/>
      <c r="E72" s="81" t="s">
        <v>232</v>
      </c>
      <c r="F72" s="111"/>
    </row>
    <row r="73" spans="1:6" s="112" customFormat="1" ht="14.25" x14ac:dyDescent="0.2">
      <c r="A73" s="107"/>
      <c r="B73" s="97" t="s">
        <v>150</v>
      </c>
      <c r="C73" s="79">
        <v>200</v>
      </c>
      <c r="D73" s="98"/>
      <c r="E73" s="81" t="s">
        <v>233</v>
      </c>
      <c r="F73" s="111"/>
    </row>
    <row r="74" spans="1:6" s="112" customFormat="1" ht="14.25" x14ac:dyDescent="0.2">
      <c r="A74" s="107"/>
      <c r="B74" s="97" t="s">
        <v>60</v>
      </c>
      <c r="C74" s="79">
        <v>180</v>
      </c>
      <c r="D74" s="98"/>
      <c r="E74" s="81" t="s">
        <v>304</v>
      </c>
      <c r="F74" s="111"/>
    </row>
    <row r="75" spans="1:6" s="112" customFormat="1" ht="14.25" x14ac:dyDescent="0.2">
      <c r="A75" s="107"/>
      <c r="B75" s="97" t="s">
        <v>151</v>
      </c>
      <c r="C75" s="79">
        <v>56.28</v>
      </c>
      <c r="D75" s="98"/>
      <c r="E75" s="81" t="s">
        <v>234</v>
      </c>
      <c r="F75" s="111"/>
    </row>
    <row r="76" spans="1:6" s="112" customFormat="1" ht="14.25" x14ac:dyDescent="0.2">
      <c r="A76" s="107"/>
      <c r="B76" s="97" t="s">
        <v>97</v>
      </c>
      <c r="C76" s="79">
        <v>90.04</v>
      </c>
      <c r="D76" s="98"/>
      <c r="E76" s="81" t="s">
        <v>227</v>
      </c>
      <c r="F76" s="111"/>
    </row>
    <row r="77" spans="1:6" s="112" customFormat="1" ht="14.25" x14ac:dyDescent="0.2">
      <c r="A77" s="107"/>
      <c r="B77" s="97" t="s">
        <v>100</v>
      </c>
      <c r="C77" s="79">
        <v>302.39999999999998</v>
      </c>
      <c r="D77" s="98"/>
      <c r="E77" s="81" t="s">
        <v>312</v>
      </c>
      <c r="F77" s="111"/>
    </row>
    <row r="78" spans="1:6" s="112" customFormat="1" ht="14.25" x14ac:dyDescent="0.2">
      <c r="A78" s="107"/>
      <c r="B78" s="97" t="s">
        <v>103</v>
      </c>
      <c r="C78" s="79">
        <v>1000</v>
      </c>
      <c r="D78" s="98"/>
      <c r="E78" s="81"/>
      <c r="F78" s="111"/>
    </row>
    <row r="79" spans="1:6" s="112" customFormat="1" ht="14.25" x14ac:dyDescent="0.2">
      <c r="A79" s="107"/>
      <c r="B79" s="97" t="s">
        <v>37</v>
      </c>
      <c r="C79" s="79">
        <v>337.65</v>
      </c>
      <c r="D79" s="98"/>
      <c r="E79" s="81" t="s">
        <v>227</v>
      </c>
      <c r="F79" s="111"/>
    </row>
    <row r="80" spans="1:6" s="112" customFormat="1" ht="14.25" x14ac:dyDescent="0.2">
      <c r="A80" s="107"/>
      <c r="B80" s="97" t="s">
        <v>38</v>
      </c>
      <c r="C80" s="79">
        <v>9004.07</v>
      </c>
      <c r="D80" s="98"/>
      <c r="E80" s="82" t="s">
        <v>235</v>
      </c>
      <c r="F80" s="111"/>
    </row>
    <row r="81" spans="1:6" s="112" customFormat="1" ht="14.25" x14ac:dyDescent="0.2">
      <c r="A81" s="107"/>
      <c r="B81" s="97" t="s">
        <v>152</v>
      </c>
      <c r="C81" s="79">
        <v>2251.0100000000002</v>
      </c>
      <c r="D81" s="98"/>
      <c r="E81" s="81" t="s">
        <v>236</v>
      </c>
      <c r="F81" s="111"/>
    </row>
    <row r="82" spans="1:6" s="112" customFormat="1" ht="14.25" x14ac:dyDescent="0.2">
      <c r="A82" s="107"/>
      <c r="B82" s="97" t="s">
        <v>53</v>
      </c>
      <c r="C82" s="79">
        <v>1350.61</v>
      </c>
      <c r="D82" s="98"/>
      <c r="E82" s="81" t="s">
        <v>237</v>
      </c>
      <c r="F82" s="111"/>
    </row>
    <row r="83" spans="1:6" s="112" customFormat="1" ht="14.25" x14ac:dyDescent="0.2">
      <c r="A83" s="107"/>
      <c r="B83" s="97" t="s">
        <v>65</v>
      </c>
      <c r="C83" s="79">
        <v>41.2</v>
      </c>
      <c r="D83" s="98"/>
      <c r="E83" s="81" t="s">
        <v>226</v>
      </c>
      <c r="F83" s="111"/>
    </row>
    <row r="84" spans="1:6" s="112" customFormat="1" ht="15" x14ac:dyDescent="0.25">
      <c r="A84" s="107"/>
      <c r="B84" s="97"/>
      <c r="C84" s="134">
        <f>SUM(C72:C83)</f>
        <v>17530.66</v>
      </c>
      <c r="D84" s="98"/>
      <c r="E84" s="81"/>
      <c r="F84" s="111"/>
    </row>
    <row r="85" spans="1:6" s="112" customFormat="1" ht="14.25" x14ac:dyDescent="0.2">
      <c r="A85" s="107"/>
      <c r="B85" s="97"/>
      <c r="C85" s="79"/>
      <c r="D85" s="98"/>
      <c r="E85" s="81"/>
      <c r="F85" s="111"/>
    </row>
    <row r="86" spans="1:6" s="112" customFormat="1" ht="15" x14ac:dyDescent="0.25">
      <c r="A86" s="107"/>
      <c r="B86" s="99" t="s">
        <v>55</v>
      </c>
      <c r="C86" s="79"/>
      <c r="D86" s="98"/>
      <c r="E86" s="81" t="s">
        <v>239</v>
      </c>
      <c r="F86" s="111"/>
    </row>
    <row r="87" spans="1:6" s="112" customFormat="1" ht="14.25" x14ac:dyDescent="0.2">
      <c r="A87" s="107"/>
      <c r="B87" s="103" t="s">
        <v>48</v>
      </c>
      <c r="C87" s="79">
        <v>675.31</v>
      </c>
      <c r="D87" s="98"/>
      <c r="E87" s="82" t="s">
        <v>44</v>
      </c>
      <c r="F87" s="111"/>
    </row>
    <row r="88" spans="1:6" s="112" customFormat="1" ht="14.25" x14ac:dyDescent="0.2">
      <c r="A88" s="107"/>
      <c r="B88" s="97" t="s">
        <v>47</v>
      </c>
      <c r="C88" s="79">
        <v>177.27</v>
      </c>
      <c r="D88" s="98"/>
      <c r="E88" s="81"/>
      <c r="F88" s="111"/>
    </row>
    <row r="89" spans="1:6" s="112" customFormat="1" ht="14.25" x14ac:dyDescent="0.2">
      <c r="A89" s="107"/>
      <c r="B89" s="97" t="s">
        <v>49</v>
      </c>
      <c r="C89" s="79">
        <v>373.67</v>
      </c>
      <c r="D89" s="98"/>
      <c r="E89" s="81" t="s">
        <v>240</v>
      </c>
      <c r="F89" s="111"/>
    </row>
    <row r="90" spans="1:6" s="112" customFormat="1" ht="14.25" x14ac:dyDescent="0.2">
      <c r="A90" s="107"/>
      <c r="B90" s="97" t="s">
        <v>50</v>
      </c>
      <c r="C90" s="135">
        <v>337.65</v>
      </c>
      <c r="D90" s="98"/>
      <c r="E90" s="81" t="s">
        <v>106</v>
      </c>
      <c r="F90" s="111"/>
    </row>
    <row r="91" spans="1:6" s="112" customFormat="1" ht="15" x14ac:dyDescent="0.25">
      <c r="A91" s="107"/>
      <c r="B91" s="97"/>
      <c r="C91" s="136">
        <f>SUM(C87:C90)</f>
        <v>1563.9</v>
      </c>
      <c r="D91" s="98"/>
      <c r="E91" s="81"/>
      <c r="F91" s="111"/>
    </row>
    <row r="92" spans="1:6" s="112" customFormat="1" ht="15" x14ac:dyDescent="0.25">
      <c r="A92" s="107"/>
      <c r="B92" s="97"/>
      <c r="C92" s="136"/>
      <c r="D92" s="98"/>
      <c r="E92" s="81"/>
      <c r="F92" s="111"/>
    </row>
    <row r="93" spans="1:6" s="112" customFormat="1" ht="15" x14ac:dyDescent="0.25">
      <c r="A93" s="107"/>
      <c r="B93" s="99" t="s">
        <v>155</v>
      </c>
      <c r="C93" s="135"/>
      <c r="D93" s="98"/>
      <c r="E93" s="81"/>
      <c r="F93" s="111"/>
    </row>
    <row r="94" spans="1:6" s="112" customFormat="1" ht="14.25" x14ac:dyDescent="0.2">
      <c r="A94" s="107"/>
      <c r="B94" s="97" t="s">
        <v>156</v>
      </c>
      <c r="C94" s="135">
        <v>200</v>
      </c>
      <c r="D94" s="98"/>
      <c r="E94" s="81"/>
      <c r="F94" s="111"/>
    </row>
    <row r="95" spans="1:6" s="112" customFormat="1" ht="14.25" x14ac:dyDescent="0.2">
      <c r="A95" s="107"/>
      <c r="B95" s="97" t="s">
        <v>69</v>
      </c>
      <c r="C95" s="79">
        <v>100</v>
      </c>
      <c r="D95" s="98"/>
      <c r="E95" s="81"/>
      <c r="F95" s="111"/>
    </row>
    <row r="96" spans="1:6" s="112" customFormat="1" ht="14.25" x14ac:dyDescent="0.2">
      <c r="A96" s="107"/>
      <c r="B96" s="97" t="s">
        <v>96</v>
      </c>
      <c r="C96" s="79">
        <v>416.44</v>
      </c>
      <c r="D96" s="98"/>
      <c r="E96" s="81" t="s">
        <v>238</v>
      </c>
      <c r="F96" s="111"/>
    </row>
    <row r="97" spans="1:6" s="112" customFormat="1" ht="14.25" x14ac:dyDescent="0.2">
      <c r="A97" s="107"/>
      <c r="B97" s="97" t="s">
        <v>158</v>
      </c>
      <c r="C97" s="79">
        <v>96.8</v>
      </c>
      <c r="D97" s="98"/>
      <c r="E97" s="81" t="s">
        <v>229</v>
      </c>
      <c r="F97" s="111"/>
    </row>
    <row r="98" spans="1:6" s="112" customFormat="1" ht="14.25" x14ac:dyDescent="0.2">
      <c r="A98" s="107"/>
      <c r="B98" s="97" t="s">
        <v>159</v>
      </c>
      <c r="C98" s="79">
        <v>100</v>
      </c>
      <c r="D98" s="98"/>
      <c r="E98" s="81"/>
      <c r="F98" s="111"/>
    </row>
    <row r="99" spans="1:6" s="112" customFormat="1" ht="14.25" x14ac:dyDescent="0.2">
      <c r="A99" s="107"/>
      <c r="B99" s="97" t="s">
        <v>6</v>
      </c>
      <c r="C99" s="79">
        <f>C4*0.25</f>
        <v>2813.75</v>
      </c>
      <c r="D99" s="98"/>
      <c r="E99" s="81" t="s">
        <v>241</v>
      </c>
      <c r="F99" s="111"/>
    </row>
    <row r="100" spans="1:6" s="112" customFormat="1" ht="15" x14ac:dyDescent="0.25">
      <c r="A100" s="107"/>
      <c r="B100" s="104"/>
      <c r="C100" s="134">
        <f>SUM(C94:C99)</f>
        <v>3726.99</v>
      </c>
      <c r="D100" s="98"/>
      <c r="E100" s="81"/>
      <c r="F100" s="111"/>
    </row>
    <row r="101" spans="1:6" s="112" customFormat="1" ht="14.25" x14ac:dyDescent="0.2">
      <c r="A101" s="107"/>
      <c r="B101" s="104"/>
      <c r="C101" s="79"/>
      <c r="D101" s="98"/>
      <c r="E101" s="81"/>
      <c r="F101" s="111"/>
    </row>
    <row r="102" spans="1:6" s="112" customFormat="1" ht="15" x14ac:dyDescent="0.25">
      <c r="A102" s="107"/>
      <c r="B102" s="104" t="s">
        <v>165</v>
      </c>
      <c r="C102" s="134">
        <v>2000</v>
      </c>
      <c r="D102" s="98"/>
      <c r="E102" s="81" t="s">
        <v>166</v>
      </c>
      <c r="F102" s="111"/>
    </row>
    <row r="103" spans="1:6" s="112" customFormat="1" ht="15" thickBot="1" x14ac:dyDescent="0.25">
      <c r="A103" s="107"/>
      <c r="B103" s="97"/>
      <c r="C103" s="79"/>
      <c r="D103" s="98"/>
      <c r="E103" s="81"/>
      <c r="F103" s="111"/>
    </row>
    <row r="104" spans="1:6" ht="20.100000000000001" customHeight="1" thickBot="1" x14ac:dyDescent="0.3">
      <c r="A104" s="6"/>
      <c r="B104" s="73" t="s">
        <v>7</v>
      </c>
      <c r="C104" s="70">
        <f>SUM(C16,C26,C33,C40,C69,C84,C91,C100,C102)</f>
        <v>358774.44999999995</v>
      </c>
      <c r="D104" s="74"/>
      <c r="E104" s="75"/>
      <c r="F104" s="1"/>
    </row>
    <row r="105" spans="1:6" ht="15.75" thickBot="1" x14ac:dyDescent="0.25">
      <c r="A105" s="6"/>
      <c r="B105" s="61"/>
      <c r="C105" s="137"/>
      <c r="D105" s="67"/>
      <c r="E105" s="62"/>
      <c r="F105" s="1"/>
    </row>
    <row r="106" spans="1:6" s="4" customFormat="1" ht="20.100000000000001" customHeight="1" thickBot="1" x14ac:dyDescent="0.3">
      <c r="A106" s="7"/>
      <c r="B106" s="73" t="s">
        <v>8</v>
      </c>
      <c r="C106" s="161">
        <f>C13-C104</f>
        <v>-90008.429999999935</v>
      </c>
      <c r="D106" s="76"/>
      <c r="E106" s="77"/>
      <c r="F106" s="3"/>
    </row>
    <row r="107" spans="1:6" s="4" customFormat="1" ht="15" x14ac:dyDescent="0.2">
      <c r="A107" s="7"/>
      <c r="B107" s="26"/>
      <c r="C107" s="138"/>
      <c r="D107" s="142"/>
      <c r="E107" s="141"/>
      <c r="F107" s="3"/>
    </row>
    <row r="108" spans="1:6" ht="15.75" x14ac:dyDescent="0.25">
      <c r="A108" s="6"/>
      <c r="B108" s="16" t="s">
        <v>9</v>
      </c>
      <c r="C108" s="139">
        <f>'2025-26'!C111</f>
        <v>-270526.79749999999</v>
      </c>
      <c r="D108" s="143"/>
      <c r="E108" s="64"/>
      <c r="F108" s="3"/>
    </row>
    <row r="109" spans="1:6" ht="15.75" x14ac:dyDescent="0.25">
      <c r="A109" s="6"/>
      <c r="B109" s="16" t="s">
        <v>10</v>
      </c>
      <c r="C109" s="139">
        <f>C13</f>
        <v>268766.02</v>
      </c>
      <c r="D109" s="144"/>
      <c r="E109" s="65"/>
      <c r="F109" s="1"/>
    </row>
    <row r="110" spans="1:6" ht="16.5" thickBot="1" x14ac:dyDescent="0.3">
      <c r="A110" s="6"/>
      <c r="B110" s="130" t="s">
        <v>11</v>
      </c>
      <c r="C110" s="140">
        <f t="shared" ref="C110" si="0">C104</f>
        <v>358774.44999999995</v>
      </c>
      <c r="D110" s="60"/>
      <c r="E110" s="56"/>
      <c r="F110" s="1"/>
    </row>
    <row r="111" spans="1:6" ht="20.100000000000001" customHeight="1" thickBot="1" x14ac:dyDescent="0.3">
      <c r="A111" s="6"/>
      <c r="B111" s="69" t="s">
        <v>12</v>
      </c>
      <c r="C111" s="70">
        <f>C108+C109-C110</f>
        <v>-360535.22749999992</v>
      </c>
      <c r="D111" s="74"/>
      <c r="E111" s="75"/>
      <c r="F111" s="1"/>
    </row>
    <row r="112" spans="1:6" x14ac:dyDescent="0.2">
      <c r="A112" s="6"/>
      <c r="B112" s="8"/>
      <c r="C112" s="8"/>
      <c r="D112" s="8"/>
      <c r="E112" s="8"/>
      <c r="F112" s="1"/>
    </row>
    <row r="113" spans="1:6" x14ac:dyDescent="0.2">
      <c r="A113" s="6"/>
      <c r="B113" s="195"/>
      <c r="C113" s="195"/>
      <c r="D113" s="195"/>
      <c r="E113" s="195"/>
      <c r="F113" s="1"/>
    </row>
    <row r="114" spans="1:6" x14ac:dyDescent="0.2">
      <c r="B114" s="127"/>
      <c r="C114" s="127"/>
      <c r="D114" s="127"/>
      <c r="E114" s="127"/>
    </row>
    <row r="115" spans="1:6" ht="15" x14ac:dyDescent="0.2">
      <c r="B115" s="29"/>
    </row>
    <row r="116" spans="1:6" ht="15" x14ac:dyDescent="0.2">
      <c r="B116" s="29"/>
    </row>
    <row r="117" spans="1:6" ht="15" x14ac:dyDescent="0.2">
      <c r="B117" s="29"/>
    </row>
    <row r="118" spans="1:6" ht="15" x14ac:dyDescent="0.2">
      <c r="B118" s="29"/>
    </row>
    <row r="119" spans="1:6" ht="15" x14ac:dyDescent="0.2">
      <c r="B119" s="29"/>
    </row>
    <row r="120" spans="1:6" ht="15" x14ac:dyDescent="0.2">
      <c r="B120" s="29"/>
    </row>
    <row r="121" spans="1:6" ht="15" x14ac:dyDescent="0.2">
      <c r="B121" s="29"/>
    </row>
    <row r="122" spans="1:6" ht="15" x14ac:dyDescent="0.2">
      <c r="B122" s="29"/>
    </row>
  </sheetData>
  <mergeCells count="2">
    <mergeCell ref="D1:E1"/>
    <mergeCell ref="B113:E113"/>
  </mergeCells>
  <pageMargins left="0.27559055118110237" right="0.27559055118110237" top="0.47244094488188981" bottom="0.78740157480314965" header="0.35433070866141736" footer="0.43307086614173229"/>
  <pageSetup paperSize="9" scale="85" fitToHeight="0" orientation="landscape" horizontalDpi="4294967293" verticalDpi="300" r:id="rId1"/>
  <headerFooter alignWithMargins="0">
    <oddFooter>&amp;R&amp;8&amp;F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248BD37AB9D4EA5DCAF1F02E1E82E" ma:contentTypeVersion="10" ma:contentTypeDescription="Create a new document." ma:contentTypeScope="" ma:versionID="38f3dd3b0df33239e9b59268c3d3332f">
  <xsd:schema xmlns:xsd="http://www.w3.org/2001/XMLSchema" xmlns:xs="http://www.w3.org/2001/XMLSchema" xmlns:p="http://schemas.microsoft.com/office/2006/metadata/properties" xmlns:ns2="f35ccc93-dd30-4970-b33e-4e77dfabf649" targetNamespace="http://schemas.microsoft.com/office/2006/metadata/properties" ma:root="true" ma:fieldsID="8155a92d0fb93dca6bbf330adba00d79" ns2:_="">
    <xsd:import namespace="f35ccc93-dd30-4970-b33e-4e77dfabf6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ccc93-dd30-4970-b33e-4e77dfabf6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A7094-9DEB-421A-B5AF-AFF4F99EC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ccc93-dd30-4970-b33e-4e77dfabf6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7FC3EC-7124-481A-9CE8-EEC622BD5F33}">
  <ds:schemaRefs>
    <ds:schemaRef ds:uri="http://purl.org/dc/dcmitype/"/>
    <ds:schemaRef ds:uri="ae353a95-eed8-48cc-b57b-9ac49c566907"/>
    <ds:schemaRef ds:uri="9a75d10a-d492-4a08-9645-9eaaf34f3a80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1EF25A-4D6B-4606-915A-787F42FA32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Introduction</vt:lpstr>
      <vt:lpstr>Capital</vt:lpstr>
      <vt:lpstr>Comparison</vt:lpstr>
      <vt:lpstr>2021-22</vt:lpstr>
      <vt:lpstr>2022-23</vt:lpstr>
      <vt:lpstr>2023-24</vt:lpstr>
      <vt:lpstr>2024-25</vt:lpstr>
      <vt:lpstr>2025-26</vt:lpstr>
      <vt:lpstr>2026-27</vt:lpstr>
      <vt:lpstr>2027-28</vt:lpstr>
      <vt:lpstr>2028-29</vt:lpstr>
      <vt:lpstr>2029-30</vt:lpstr>
      <vt:lpstr>2030-31</vt:lpstr>
      <vt:lpstr>2031-32</vt:lpstr>
      <vt:lpstr>2032-33</vt:lpstr>
      <vt:lpstr>2033-34</vt:lpstr>
      <vt:lpstr>2034-35</vt:lpstr>
      <vt:lpstr>2035-36</vt:lpstr>
      <vt:lpstr>2036-37</vt:lpstr>
      <vt:lpstr>2037-38</vt:lpstr>
      <vt:lpstr>2038-39</vt:lpstr>
      <vt:lpstr>2039-40</vt:lpstr>
      <vt:lpstr>2040-41</vt:lpstr>
      <vt:lpstr>2041-42</vt:lpstr>
      <vt:lpstr>2042-43</vt:lpstr>
      <vt:lpstr>2043-44</vt:lpstr>
      <vt:lpstr>2044-45</vt:lpstr>
      <vt:lpstr>2045-46</vt:lpstr>
      <vt:lpstr>2046-47</vt:lpstr>
      <vt:lpstr>2047-48</vt:lpstr>
      <vt:lpstr>2048-49</vt:lpstr>
      <vt:lpstr>2049-50</vt:lpstr>
      <vt:lpstr>2050-51</vt:lpstr>
      <vt:lpstr>2051-52</vt:lpstr>
      <vt:lpstr>'2021-22'!Print_Area</vt:lpstr>
      <vt:lpstr>'2022-23'!Print_Area</vt:lpstr>
      <vt:lpstr>'2023-24'!Print_Area</vt:lpstr>
      <vt:lpstr>'2024-25'!Print_Area</vt:lpstr>
      <vt:lpstr>'2025-26'!Print_Area</vt:lpstr>
      <vt:lpstr>'2026-27'!Print_Area</vt:lpstr>
      <vt:lpstr>'2027-28'!Print_Area</vt:lpstr>
      <vt:lpstr>'2028-29'!Print_Area</vt:lpstr>
      <vt:lpstr>'2029-30'!Print_Area</vt:lpstr>
      <vt:lpstr>'2030-31'!Print_Area</vt:lpstr>
      <vt:lpstr>'2031-32'!Print_Area</vt:lpstr>
      <vt:lpstr>'2032-33'!Print_Area</vt:lpstr>
      <vt:lpstr>'2033-34'!Print_Area</vt:lpstr>
      <vt:lpstr>'2034-35'!Print_Area</vt:lpstr>
      <vt:lpstr>'2035-36'!Print_Area</vt:lpstr>
      <vt:lpstr>'2036-37'!Print_Area</vt:lpstr>
      <vt:lpstr>'2037-38'!Print_Area</vt:lpstr>
      <vt:lpstr>'2038-39'!Print_Area</vt:lpstr>
      <vt:lpstr>'2039-40'!Print_Area</vt:lpstr>
      <vt:lpstr>'2040-41'!Print_Area</vt:lpstr>
      <vt:lpstr>'2041-42'!Print_Area</vt:lpstr>
      <vt:lpstr>'2042-43'!Print_Area</vt:lpstr>
      <vt:lpstr>'2043-44'!Print_Area</vt:lpstr>
      <vt:lpstr>'2044-45'!Print_Area</vt:lpstr>
      <vt:lpstr>'2045-46'!Print_Area</vt:lpstr>
      <vt:lpstr>'2046-47'!Print_Area</vt:lpstr>
      <vt:lpstr>'2047-48'!Print_Area</vt:lpstr>
      <vt:lpstr>'2048-49'!Print_Area</vt:lpstr>
      <vt:lpstr>'2049-50'!Print_Area</vt:lpstr>
      <vt:lpstr>'2050-51'!Print_Area</vt:lpstr>
      <vt:lpstr>'2051-52'!Print_Area</vt:lpstr>
      <vt:lpstr>Capital!Print_Area</vt:lpstr>
      <vt:lpstr>Comparison!Print_Area</vt:lpstr>
      <vt:lpstr>Introduction!Print_Area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Lindsay Barton (Golden Kite Solutions Ltd)</dc:creator>
  <cp:keywords>Gower Cashflow Forecast</cp:keywords>
  <dc:description/>
  <cp:lastModifiedBy>Clerk St Georges&amp;Priorslee Parish</cp:lastModifiedBy>
  <cp:revision/>
  <cp:lastPrinted>2020-06-09T12:51:20Z</cp:lastPrinted>
  <dcterms:created xsi:type="dcterms:W3CDTF">2003-05-10T10:46:54Z</dcterms:created>
  <dcterms:modified xsi:type="dcterms:W3CDTF">2020-09-08T13:57:01Z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0x0101000B7248BD37AB9D4EA5DCAF1F02E1E82E</vt:lpwstr>
  </property>
</Properties>
</file>